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3290"/>
  </bookViews>
  <sheets>
    <sheet name="Anleitung" sheetId="5" r:id="rId1"/>
    <sheet name="Stammdaten" sheetId="4" r:id="rId2"/>
    <sheet name="Wahllokale" sheetId="1" r:id="rId3"/>
    <sheet name="Personen" sheetId="2" r:id="rId4"/>
    <sheet name="Wahlstatistik" sheetId="3" r:id="rId5"/>
  </sheets>
  <calcPr calcId="145621"/>
</workbook>
</file>

<file path=xl/calcChain.xml><?xml version="1.0" encoding="utf-8"?>
<calcChain xmlns="http://schemas.openxmlformats.org/spreadsheetml/2006/main">
  <c r="E9" i="1" l="1"/>
  <c r="E5" i="1"/>
  <c r="Z3" i="2" l="1"/>
  <c r="V3" i="2"/>
  <c r="V4" i="2"/>
  <c r="K5" i="3"/>
  <c r="I5" i="3"/>
  <c r="G5" i="3"/>
  <c r="X6" i="2" l="1"/>
  <c r="X7" i="2"/>
  <c r="X8" i="2"/>
  <c r="X9" i="2"/>
  <c r="X10" i="2"/>
  <c r="X11" i="2"/>
  <c r="X12" i="2"/>
  <c r="X13" i="2"/>
  <c r="X14" i="2"/>
  <c r="X15" i="2"/>
  <c r="X16" i="2"/>
  <c r="X17" i="2"/>
  <c r="X18" i="2"/>
  <c r="X19" i="2"/>
  <c r="X20" i="2"/>
  <c r="X21" i="2"/>
  <c r="X22" i="2"/>
  <c r="X23" i="2"/>
  <c r="X24" i="2"/>
  <c r="X5" i="2"/>
  <c r="X4" i="2"/>
  <c r="G6" i="2"/>
  <c r="G7" i="2"/>
  <c r="G8" i="2"/>
  <c r="G9" i="2"/>
  <c r="G10" i="2"/>
  <c r="G11" i="2"/>
  <c r="G12" i="2"/>
  <c r="G13" i="2"/>
  <c r="G14" i="2"/>
  <c r="G15" i="2"/>
  <c r="G16" i="2"/>
  <c r="G17" i="2"/>
  <c r="G18" i="2"/>
  <c r="G19" i="2"/>
  <c r="G20" i="2"/>
  <c r="G21" i="2"/>
  <c r="G22" i="2"/>
  <c r="G23" i="2"/>
  <c r="G24" i="2"/>
  <c r="G5" i="2"/>
  <c r="G4" i="2"/>
  <c r="Y6" i="2"/>
  <c r="Z6" i="2" s="1"/>
  <c r="Z13" i="2"/>
  <c r="V6" i="2"/>
  <c r="V7" i="2"/>
  <c r="V8" i="2"/>
  <c r="V9" i="2"/>
  <c r="V10" i="2"/>
  <c r="V11" i="2"/>
  <c r="V12" i="2"/>
  <c r="V13" i="2"/>
  <c r="V14" i="2"/>
  <c r="V15" i="2"/>
  <c r="V16" i="2"/>
  <c r="V17" i="2"/>
  <c r="V18" i="2"/>
  <c r="V19" i="2"/>
  <c r="V20" i="2"/>
  <c r="V21" i="2"/>
  <c r="V22" i="2"/>
  <c r="V23" i="2"/>
  <c r="V24" i="2"/>
  <c r="V5" i="2"/>
  <c r="D5" i="1"/>
  <c r="C5" i="1"/>
  <c r="F15" i="1"/>
  <c r="E15" i="1"/>
  <c r="D15" i="1"/>
  <c r="C15" i="1"/>
  <c r="F14" i="1"/>
  <c r="E14" i="1"/>
  <c r="D14" i="1"/>
  <c r="C14" i="1"/>
  <c r="F13" i="1"/>
  <c r="E13" i="1"/>
  <c r="D13" i="1"/>
  <c r="C13" i="1"/>
  <c r="F12" i="1"/>
  <c r="E12" i="1"/>
  <c r="D12" i="1"/>
  <c r="C12" i="1"/>
  <c r="F11" i="1"/>
  <c r="E11" i="1"/>
  <c r="D11" i="1"/>
  <c r="C11" i="1"/>
  <c r="F10" i="1"/>
  <c r="E10" i="1"/>
  <c r="D10" i="1"/>
  <c r="C10" i="1"/>
  <c r="F9" i="1"/>
  <c r="D9" i="1"/>
  <c r="C9" i="1"/>
  <c r="F8" i="1"/>
  <c r="E8" i="1"/>
  <c r="D8" i="1"/>
  <c r="C8" i="1"/>
  <c r="F7" i="1"/>
  <c r="E7" i="1"/>
  <c r="D7" i="1"/>
  <c r="C7" i="1"/>
  <c r="F6" i="1"/>
  <c r="E6" i="1"/>
  <c r="D6" i="1"/>
  <c r="C6" i="1"/>
  <c r="E4" i="1"/>
  <c r="D4" i="1"/>
  <c r="C4" i="1"/>
  <c r="Y7" i="2"/>
  <c r="Z7" i="2" s="1"/>
  <c r="Y8" i="2"/>
  <c r="Z8" i="2" s="1"/>
  <c r="Y9" i="2"/>
  <c r="Z9" i="2" s="1"/>
  <c r="Y10" i="2"/>
  <c r="Z10" i="2" s="1"/>
  <c r="Y11" i="2"/>
  <c r="Z11" i="2" s="1"/>
  <c r="Y12" i="2"/>
  <c r="Z12" i="2" s="1"/>
  <c r="Y13" i="2"/>
  <c r="Y14" i="2"/>
  <c r="Z14" i="2" s="1"/>
  <c r="Y15" i="2"/>
  <c r="Z15" i="2" s="1"/>
  <c r="Y16" i="2"/>
  <c r="Z16" i="2" s="1"/>
  <c r="Y17" i="2"/>
  <c r="Z17" i="2" s="1"/>
  <c r="Y18" i="2"/>
  <c r="Z18" i="2" s="1"/>
  <c r="Y19" i="2"/>
  <c r="Z19" i="2" s="1"/>
  <c r="Y20" i="2"/>
  <c r="Z20" i="2" s="1"/>
  <c r="Y21" i="2"/>
  <c r="Z21" i="2" s="1"/>
  <c r="Y22" i="2"/>
  <c r="Z22" i="2" s="1"/>
  <c r="Y23" i="2"/>
  <c r="Z23" i="2" s="1"/>
  <c r="Y24" i="2"/>
  <c r="Z24" i="2" s="1"/>
  <c r="Y5" i="2"/>
  <c r="Z5" i="2" s="1"/>
  <c r="K4" i="3"/>
  <c r="I4" i="3"/>
  <c r="G4" i="3"/>
  <c r="D5" i="3"/>
  <c r="C5" i="3"/>
  <c r="B5" i="3"/>
  <c r="D4" i="3"/>
  <c r="C4" i="3"/>
  <c r="B4" i="3"/>
  <c r="Y4" i="2" l="1"/>
  <c r="Z4" i="2" s="1"/>
  <c r="C5"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C24" i="2"/>
  <c r="D24" i="2"/>
  <c r="E24" i="2"/>
  <c r="F24" i="2"/>
  <c r="F5" i="2"/>
  <c r="E5" i="2"/>
  <c r="D5" i="2"/>
  <c r="F4" i="2"/>
  <c r="E4" i="2"/>
  <c r="D4" i="2"/>
  <c r="C4" i="2"/>
</calcChain>
</file>

<file path=xl/sharedStrings.xml><?xml version="1.0" encoding="utf-8"?>
<sst xmlns="http://schemas.openxmlformats.org/spreadsheetml/2006/main" count="197" uniqueCount="124">
  <si>
    <t>Kandidatinnen und Kandidaten</t>
  </si>
  <si>
    <t>Wahlergebnis</t>
  </si>
  <si>
    <t>Beispielzeile</t>
  </si>
  <si>
    <t>Pfarrei</t>
  </si>
  <si>
    <t>Filiale (ggf.)</t>
  </si>
  <si>
    <t>Beispiel</t>
  </si>
  <si>
    <t>SLST (Seelsorgsstellennummer)</t>
  </si>
  <si>
    <t>PBZ (Pfarrbezirksziffer)</t>
  </si>
  <si>
    <t>SLST</t>
  </si>
  <si>
    <t>PBZ</t>
  </si>
  <si>
    <t>Kommentar</t>
  </si>
  <si>
    <t>Ihre Kirchengemeinde*</t>
  </si>
  <si>
    <t>Vorname</t>
  </si>
  <si>
    <t>Familienname</t>
  </si>
  <si>
    <t>Ihre Daten</t>
  </si>
  <si>
    <t>Huber</t>
  </si>
  <si>
    <t>Straße</t>
  </si>
  <si>
    <t>Hausnummer</t>
  </si>
  <si>
    <t>Postleitzahl</t>
  </si>
  <si>
    <t>Ort</t>
  </si>
  <si>
    <t>Geburtsdatum</t>
  </si>
  <si>
    <t>Beruf</t>
  </si>
  <si>
    <t>Marktstraße</t>
  </si>
  <si>
    <t>17a</t>
  </si>
  <si>
    <t>Landwirt</t>
  </si>
  <si>
    <t>Bad Endorf-St. Jakobus der Ältere</t>
  </si>
  <si>
    <t>Antwort-Mariä Himmelfahrt</t>
  </si>
  <si>
    <t>Bad Endorf</t>
  </si>
  <si>
    <t>Ja</t>
  </si>
  <si>
    <t>Zu wählende KV-Mitglieder</t>
  </si>
  <si>
    <t>Zusätzlich berufene KV-Mitglieder (ggf.)</t>
  </si>
  <si>
    <t>Pflichtfeld</t>
  </si>
  <si>
    <t>Gewählt</t>
  </si>
  <si>
    <t>Wiedergewählt</t>
  </si>
  <si>
    <t>Berufen</t>
  </si>
  <si>
    <t>Ersatzperson</t>
  </si>
  <si>
    <t>Wahlergebnis (direkt nach der Wahl)</t>
  </si>
  <si>
    <t>Endgültiges Wahlergebnis</t>
  </si>
  <si>
    <t>Daten zur Kirchengemeinde dieser KV</t>
  </si>
  <si>
    <t>Stimmenzahl</t>
  </si>
  <si>
    <t>Status (bitte auswählen)</t>
  </si>
  <si>
    <t>Titel</t>
  </si>
  <si>
    <t>Dr.</t>
  </si>
  <si>
    <t>Geschlecht</t>
  </si>
  <si>
    <t>männlich</t>
  </si>
  <si>
    <t>Kirchenpfleger</t>
  </si>
  <si>
    <t>Verbundspfleger</t>
  </si>
  <si>
    <t>Kita-Verbundspfleger</t>
  </si>
  <si>
    <t>Mitglied im Haushalts- und Personalausschuss</t>
  </si>
  <si>
    <t>Mitglied im Kita-Ausschuss</t>
  </si>
  <si>
    <t>Weitere Beauftragung</t>
  </si>
  <si>
    <t>Nein</t>
  </si>
  <si>
    <t>für Ergänzungen oder falls in einem anderen Feld eine Eintragung nicht möglich ist</t>
  </si>
  <si>
    <t>Beauftragung nach Art. 13 Abs. 2 KiStiftO</t>
  </si>
  <si>
    <t>E-Mail-Adresse</t>
  </si>
  <si>
    <t>Telefonnummer</t>
  </si>
  <si>
    <t>andreas@huber.de</t>
  </si>
  <si>
    <t>08053-123456789</t>
  </si>
  <si>
    <t>Ämter und Beauftragungen der gewählten KV-Mitglieder</t>
  </si>
  <si>
    <t>Wahl nicht angenommen</t>
  </si>
  <si>
    <t>Daten zur Pfarrei</t>
  </si>
  <si>
    <t>Wahlberechtigte</t>
  </si>
  <si>
    <t>Wählerinnen und Wähler</t>
  </si>
  <si>
    <t>davon Briefwahl</t>
  </si>
  <si>
    <t>ungültige Stimmen</t>
  </si>
  <si>
    <t>Wahlbeteiligung</t>
  </si>
  <si>
    <t>in Prozent</t>
  </si>
  <si>
    <t>Delegierter für die Wahl des DiStA (Art. 7 Abs. 1 Nr. 7 GStVS)</t>
  </si>
  <si>
    <t>Josef</t>
  </si>
  <si>
    <t>Bezeichnung</t>
  </si>
  <si>
    <t>Datum</t>
  </si>
  <si>
    <t>von (Uhrzeit)</t>
  </si>
  <si>
    <t>bis (Uhrzeit)</t>
  </si>
  <si>
    <t>z.B. Pfarrheim Bad Endorf-St. Jakobus der Ältere oder Klosterwirt</t>
  </si>
  <si>
    <t>Anleitung/Erläuterung</t>
  </si>
  <si>
    <t>Bitte verkleinern Sie die Ansicht, falls Sie nicht alles sehen können.</t>
  </si>
  <si>
    <t>Bitte füllen Sie zuerst das Tabellenblatt "Stammdaten" aus. Diese Daten werden später automatisch in die anderen Tabellenblätter übernommen.</t>
  </si>
  <si>
    <t>Pfarrheimbeauftragter, Kita-Trägervertreter</t>
  </si>
  <si>
    <t>Umweltbeauftragter</t>
  </si>
  <si>
    <t>1.</t>
  </si>
  <si>
    <t>2.</t>
  </si>
  <si>
    <t>3.</t>
  </si>
  <si>
    <t>lfd. Nr.</t>
  </si>
  <si>
    <t>Zu wählende
KV-Mitglieder</t>
  </si>
  <si>
    <t>Einverständniserklärung 
"Kandidatur" vorhanden</t>
  </si>
  <si>
    <t>Zusätzlich berufene 
KV-Mitglieder (ggf.)</t>
  </si>
  <si>
    <t>Wahlannahmeerklärung 
vorhanden</t>
  </si>
  <si>
    <t>weiblich</t>
  </si>
  <si>
    <t>*) Bitte füllen Sie diese vier bis sechs Felder hier aus. In den anderen Tabellenblättern werden die Daten (sobald Sie weitere Eingaben machen) dann automatisch übernommen.
Falls Sie die Daten nicht zur Hand haben, können Sie sie dem Schematismus (Seiten 72-294) entnehmen. (Gedruckt im Pfarrbüro oder digital im arbeo² verfügbar.)</t>
  </si>
  <si>
    <t>Ausgefülltes Feld</t>
  </si>
  <si>
    <t>optionales Feld (bitte ganz leer lassen, falls nicht gegeben)</t>
  </si>
  <si>
    <t>Die Daten, die Sie in das Tabellenblatt "Stammdaten" eingegeben haben, erscheinen in den anderen Tabellenblättern erst, sobald Sie etwas in die jeweils erste Zelle eingetragen haben.</t>
  </si>
  <si>
    <t>Falls Sie Anmerkungen haben, nutzen Sie bitte die Kommentarfelder.</t>
  </si>
  <si>
    <t>gelben Zellen</t>
  </si>
  <si>
    <t>weiße Zellen unterhalb der vorgegebenen Tabelle</t>
  </si>
  <si>
    <t>weiße Kommentarfelder</t>
  </si>
  <si>
    <t>Bitte beachten Sie: Nur bestimmte Zellen können ausgefüllt werden:</t>
  </si>
  <si>
    <t>Alle weiteren Zellen sind schreibgeschützt.</t>
  </si>
  <si>
    <t>rote Zellen</t>
  </si>
  <si>
    <t>zu 1.:</t>
  </si>
  <si>
    <t>"Stammdaten"</t>
  </si>
  <si>
    <t>"Wahllokale"</t>
  </si>
  <si>
    <t>"Wahlstatistik"</t>
  </si>
  <si>
    <t>zu 2.:</t>
  </si>
  <si>
    <t>zu 3.:</t>
  </si>
  <si>
    <r>
      <t xml:space="preserve">Die </t>
    </r>
    <r>
      <rPr>
        <b/>
        <sz val="11"/>
        <color theme="1"/>
        <rFont val="Calibri"/>
        <family val="2"/>
        <scheme val="minor"/>
      </rPr>
      <t>gesamte Excel-Datei</t>
    </r>
    <r>
      <rPr>
        <sz val="11"/>
        <color theme="1"/>
        <rFont val="Calibri"/>
        <family val="2"/>
        <scheme val="minor"/>
      </rPr>
      <t xml:space="preserve"> schicken Sie uns bitte zu drei verschiedenen Zeitpunkten zu:</t>
    </r>
  </si>
  <si>
    <r>
      <t xml:space="preserve">Vor der dritten Rückmeldung </t>
    </r>
    <r>
      <rPr>
        <b/>
        <u/>
        <sz val="11"/>
        <color theme="1"/>
        <rFont val="Calibri"/>
        <family val="2"/>
        <scheme val="minor"/>
      </rPr>
      <t>ergänzen</t>
    </r>
    <r>
      <rPr>
        <b/>
        <sz val="11"/>
        <color theme="1"/>
        <rFont val="Calibri"/>
        <family val="2"/>
        <scheme val="minor"/>
      </rPr>
      <t xml:space="preserve"> Sie bitte folgendes Tabellenblatt:</t>
    </r>
  </si>
  <si>
    <t>Vor der ersten Rückmeldung befüllen Sie bitte folgende Tabellenblätter (Zeilen, die Sie nicht benötigen, lassen Sie bitte leer):</t>
  </si>
  <si>
    <t>Vor der zweiten Rückmeldung befüllen Sie bitte folgende Tabellenblätter (Zeilen, die Sie nicht benötigen, lassen Sie bitte leer):</t>
  </si>
  <si>
    <t>--- Ende der Anleitung ---</t>
  </si>
  <si>
    <r>
      <t xml:space="preserve">An das Ordinariat sind verschiedene Daten zu melden. Dafür stellen wir Ihnen diese vorformatierten Excel-Listen zur Verfügung. Bitte benutzen Sie </t>
    </r>
    <r>
      <rPr>
        <sz val="11"/>
        <color rgb="FFFF0000"/>
        <rFont val="Calibri"/>
        <family val="2"/>
        <scheme val="minor"/>
      </rPr>
      <t xml:space="preserve">ausschließlich </t>
    </r>
    <r>
      <rPr>
        <sz val="11"/>
        <color theme="1"/>
        <rFont val="Calibri"/>
        <family val="2"/>
        <scheme val="minor"/>
      </rPr>
      <t>diese Vorlagen - nur so können wir alle Daten zusammenführen.</t>
    </r>
  </si>
  <si>
    <r>
      <t xml:space="preserve">Aus Gründen der Datensicherheit dürfen die Daten </t>
    </r>
    <r>
      <rPr>
        <b/>
        <sz val="11"/>
        <color rgb="FFFF0000"/>
        <rFont val="Calibri"/>
        <family val="2"/>
        <scheme val="minor"/>
      </rPr>
      <t xml:space="preserve">nur </t>
    </r>
    <r>
      <rPr>
        <b/>
        <sz val="11"/>
        <color theme="1"/>
        <rFont val="Calibri"/>
        <family val="2"/>
        <scheme val="minor"/>
      </rPr>
      <t>von E-Mail-Adressen mit den Endungen @ebmuc.de, @eomuc und @erzbistum-muenchen.de an KVWahlen2018@eomuc.de verschickt werden!</t>
    </r>
  </si>
  <si>
    <r>
      <t xml:space="preserve">Die gesamte Excel-Datei schicken Sie uns bitte zu drei verschiedenen Zeitpunkten - </t>
    </r>
    <r>
      <rPr>
        <b/>
        <sz val="11"/>
        <color rgb="FFFF0000"/>
        <rFont val="Calibri"/>
        <family val="2"/>
        <scheme val="minor"/>
      </rPr>
      <t>je nach Auswertungsschritt</t>
    </r>
    <r>
      <rPr>
        <b/>
        <sz val="11"/>
        <color theme="1"/>
        <rFont val="Calibri"/>
        <family val="2"/>
        <scheme val="minor"/>
      </rPr>
      <t xml:space="preserve"> - zu. Eine genaue Erklärung finden Sie weiter unten.</t>
    </r>
  </si>
  <si>
    <r>
      <t xml:space="preserve">Deshalb bitten wir Sie, die Datei </t>
    </r>
    <r>
      <rPr>
        <b/>
        <sz val="11"/>
        <color rgb="FFFF0000"/>
        <rFont val="Calibri"/>
        <family val="2"/>
        <scheme val="minor"/>
      </rPr>
      <t>nicht</t>
    </r>
    <r>
      <rPr>
        <b/>
        <sz val="11"/>
        <color theme="1"/>
        <rFont val="Calibri"/>
        <family val="2"/>
        <scheme val="minor"/>
      </rPr>
      <t xml:space="preserve"> vorzeitig zu löschen, damit Sie dieselben Daten nicht mehrmals eintragen müssen.</t>
    </r>
  </si>
  <si>
    <r>
      <t xml:space="preserve">"Personen" - Wenn Sie die alte Datei noch haben, müssen Sie hier nur die beiden Spalten </t>
    </r>
    <r>
      <rPr>
        <b/>
        <sz val="11"/>
        <color theme="1"/>
        <rFont val="Calibri"/>
        <family val="2"/>
        <scheme val="minor"/>
      </rPr>
      <t>U</t>
    </r>
    <r>
      <rPr>
        <sz val="11"/>
        <color theme="1"/>
        <rFont val="Calibri"/>
        <family val="2"/>
        <scheme val="minor"/>
      </rPr>
      <t xml:space="preserve"> und </t>
    </r>
    <r>
      <rPr>
        <b/>
        <sz val="11"/>
        <color theme="1"/>
        <rFont val="Calibri"/>
        <family val="2"/>
        <scheme val="minor"/>
      </rPr>
      <t>W</t>
    </r>
    <r>
      <rPr>
        <sz val="11"/>
        <color theme="1"/>
        <rFont val="Calibri"/>
        <family val="2"/>
        <scheme val="minor"/>
      </rPr>
      <t xml:space="preserve"> ergänzen.</t>
    </r>
  </si>
  <si>
    <r>
      <t xml:space="preserve">"Personen" - Spalten </t>
    </r>
    <r>
      <rPr>
        <b/>
        <sz val="11"/>
        <color theme="1"/>
        <rFont val="Calibri"/>
        <family val="2"/>
        <scheme val="minor"/>
      </rPr>
      <t>AA</t>
    </r>
    <r>
      <rPr>
        <sz val="11"/>
        <color theme="1"/>
        <rFont val="Calibri"/>
        <family val="2"/>
        <scheme val="minor"/>
      </rPr>
      <t xml:space="preserve"> bis </t>
    </r>
    <r>
      <rPr>
        <b/>
        <sz val="11"/>
        <color theme="1"/>
        <rFont val="Calibri"/>
        <family val="2"/>
        <scheme val="minor"/>
      </rPr>
      <t>AJ</t>
    </r>
  </si>
  <si>
    <r>
      <t xml:space="preserve">(Falls sich das Wahlergebnis wegen eines Einspruchs noch verändert hat, bitte auch die Spalte </t>
    </r>
    <r>
      <rPr>
        <b/>
        <sz val="11"/>
        <color theme="1"/>
        <rFont val="Calibri"/>
        <family val="2"/>
        <scheme val="minor"/>
      </rPr>
      <t>Y</t>
    </r>
    <r>
      <rPr>
        <sz val="11"/>
        <color theme="1"/>
        <rFont val="Calibri"/>
        <family val="2"/>
        <scheme val="minor"/>
      </rPr>
      <t>)</t>
    </r>
  </si>
  <si>
    <r>
      <t xml:space="preserve">"Personen" - hier aber </t>
    </r>
    <r>
      <rPr>
        <b/>
        <sz val="11"/>
        <color theme="1"/>
        <rFont val="Calibri"/>
        <family val="2"/>
        <scheme val="minor"/>
      </rPr>
      <t>nur</t>
    </r>
    <r>
      <rPr>
        <sz val="11"/>
        <color theme="1"/>
        <rFont val="Calibri"/>
        <family val="2"/>
        <scheme val="minor"/>
      </rPr>
      <t xml:space="preserve"> die Spalten </t>
    </r>
    <r>
      <rPr>
        <b/>
        <sz val="11"/>
        <color theme="1"/>
        <rFont val="Calibri"/>
        <family val="2"/>
        <scheme val="minor"/>
      </rPr>
      <t>H bis T</t>
    </r>
  </si>
  <si>
    <r>
      <t xml:space="preserve">direkt nach der Wahl </t>
    </r>
    <r>
      <rPr>
        <b/>
        <sz val="11"/>
        <color rgb="FFFF0000"/>
        <rFont val="Calibri"/>
        <family val="2"/>
        <scheme val="minor"/>
      </rPr>
      <t>(18.11., spätestens 19.11.)</t>
    </r>
  </si>
  <si>
    <t>Bitte aktivieren Sie als erstes die Bearbeitung, um die Vorlage verwenden zu können.</t>
  </si>
  <si>
    <r>
      <rPr>
        <b/>
        <sz val="11"/>
        <color theme="1"/>
        <rFont val="Calibri"/>
        <family val="2"/>
        <scheme val="minor"/>
      </rPr>
      <t xml:space="preserve">Bitte speichern Sie Datei ab. </t>
    </r>
    <r>
      <rPr>
        <sz val="11"/>
        <color theme="1"/>
        <rFont val="Calibri"/>
        <family val="2"/>
        <scheme val="minor"/>
      </rPr>
      <t>Für das Ordinariat wäre es am einfachsten, wenn Sie die Datei umbenennen, indem Sie das "</t>
    </r>
    <r>
      <rPr>
        <b/>
        <sz val="11"/>
        <color theme="1"/>
        <rFont val="Calibri"/>
        <family val="2"/>
        <scheme val="minor"/>
      </rPr>
      <t>xxxxx</t>
    </r>
    <r>
      <rPr>
        <sz val="11"/>
        <color theme="1"/>
        <rFont val="Calibri"/>
        <family val="2"/>
        <scheme val="minor"/>
      </rPr>
      <t xml:space="preserve">" durch </t>
    </r>
    <r>
      <rPr>
        <b/>
        <sz val="11"/>
        <color theme="1"/>
        <rFont val="Calibri"/>
        <family val="2"/>
        <scheme val="minor"/>
      </rPr>
      <t>Ihre</t>
    </r>
    <r>
      <rPr>
        <sz val="11"/>
        <color theme="1"/>
        <rFont val="Calibri"/>
        <family val="2"/>
        <scheme val="minor"/>
      </rPr>
      <t xml:space="preserve"> Seelsorgsstellennummer ersetzen. (</t>
    </r>
    <r>
      <rPr>
        <b/>
        <sz val="11"/>
        <color theme="1"/>
        <rFont val="Calibri"/>
        <family val="2"/>
        <scheme val="minor"/>
      </rPr>
      <t xml:space="preserve">Beispiel: </t>
    </r>
    <r>
      <rPr>
        <sz val="11"/>
        <color theme="1"/>
        <rFont val="Calibri"/>
        <family val="2"/>
        <scheme val="minor"/>
      </rPr>
      <t>M&amp;F_KV_2018-Daten in Excel-SLST-xxxxx zu z.B. M&amp;F_KV_2018-Daten in Excel-SLST-59470)</t>
    </r>
  </si>
  <si>
    <t>bis 20. Oktober (Bitte schicken Sie hier die eingescannten Einverständniserklärungen (M&amp;F/KV/2018-04) der Kandidatinnen und Kandidaten mit.)</t>
  </si>
  <si>
    <t>spätestens im März 2019 mit den übrigen Inhalten  (Bitte schicken Sie hier die eingescannten Wahlannahmeerklärungen (M&amp;F/KV/2018-14) der gewählten Personen mit.)</t>
  </si>
  <si>
    <t>Falls in Ihrer Pfarrei eine (oder mehrere) Filial-KVs gewählt werden, geben Sie hier bitte die Summe aller KV-Wahlen dieser Pfarrei 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</si>
</sst>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4"/>
      <color theme="1"/>
      <name val="Calibri"/>
      <family val="2"/>
      <scheme val="minor"/>
    </font>
    <font>
      <sz val="11"/>
      <color rgb="FF006100"/>
      <name val="Calibri"/>
      <family val="2"/>
      <scheme val="minor"/>
    </font>
    <font>
      <b/>
      <u/>
      <sz val="11"/>
      <color theme="1"/>
      <name val="Calibri"/>
      <family val="2"/>
      <scheme val="minor"/>
    </font>
    <font>
      <sz val="11"/>
      <color theme="0" tint="-4.9989318521683403E-2"/>
      <name val="Calibri"/>
      <family val="2"/>
      <scheme val="minor"/>
    </font>
    <font>
      <sz val="11"/>
      <color rgb="FFFF000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7CE"/>
        <bgColor indexed="64"/>
      </patternFill>
    </fill>
    <fill>
      <patternFill patternType="solid">
        <fgColor rgb="FFFAFCB4"/>
        <bgColor indexed="64"/>
      </patternFill>
    </fill>
    <fill>
      <patternFill patternType="solid">
        <fgColor rgb="FFC6EFC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70">
    <xf numFmtId="0" fontId="0" fillId="0" borderId="0" xfId="0"/>
    <xf numFmtId="0" fontId="1" fillId="0" borderId="0" xfId="0" applyFont="1"/>
    <xf numFmtId="0" fontId="0" fillId="0" borderId="0" xfId="0" applyBorder="1"/>
    <xf numFmtId="0" fontId="1" fillId="0" borderId="0" xfId="0" applyFont="1" applyBorder="1"/>
    <xf numFmtId="0" fontId="0" fillId="0" borderId="1" xfId="0" applyBorder="1"/>
    <xf numFmtId="0" fontId="1" fillId="0" borderId="1" xfId="0" applyFont="1" applyBorder="1"/>
    <xf numFmtId="0" fontId="2" fillId="2" borderId="1" xfId="0" applyFont="1" applyFill="1" applyBorder="1"/>
    <xf numFmtId="0" fontId="1" fillId="0" borderId="3" xfId="0" applyFont="1" applyBorder="1"/>
    <xf numFmtId="0" fontId="3" fillId="2" borderId="2" xfId="0" applyFont="1" applyFill="1" applyBorder="1"/>
    <xf numFmtId="0" fontId="1" fillId="0" borderId="4" xfId="0" applyFont="1" applyBorder="1"/>
    <xf numFmtId="0" fontId="1" fillId="2" borderId="1" xfId="0" applyFont="1" applyFill="1" applyBorder="1"/>
    <xf numFmtId="0" fontId="2" fillId="0" borderId="1" xfId="0" applyFont="1" applyBorder="1"/>
    <xf numFmtId="0" fontId="0" fillId="2" borderId="1" xfId="0" applyFill="1" applyBorder="1"/>
    <xf numFmtId="14" fontId="2" fillId="0" borderId="1" xfId="0" applyNumberFormat="1" applyFont="1" applyBorder="1"/>
    <xf numFmtId="0" fontId="0" fillId="0" borderId="5" xfId="0" applyBorder="1" applyAlignment="1">
      <alignment horizontal="left"/>
    </xf>
    <xf numFmtId="0" fontId="2" fillId="2" borderId="2"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1" xfId="0" applyBorder="1" applyAlignment="1">
      <alignment horizontal="left"/>
    </xf>
    <xf numFmtId="0" fontId="1" fillId="3" borderId="1" xfId="0" applyFont="1" applyFill="1" applyBorder="1"/>
    <xf numFmtId="0" fontId="0" fillId="3" borderId="1" xfId="0" applyFill="1" applyBorder="1"/>
    <xf numFmtId="0" fontId="2" fillId="3" borderId="1" xfId="0" applyFont="1" applyFill="1" applyBorder="1"/>
    <xf numFmtId="0" fontId="1" fillId="4" borderId="1" xfId="0" applyFont="1" applyFill="1" applyBorder="1"/>
    <xf numFmtId="0" fontId="0" fillId="4" borderId="1" xfId="0" applyFill="1" applyBorder="1"/>
    <xf numFmtId="0" fontId="2" fillId="4" borderId="1" xfId="0" applyFont="1" applyFill="1" applyBorder="1"/>
    <xf numFmtId="0" fontId="1" fillId="0" borderId="0" xfId="0" applyFont="1" applyBorder="1" applyAlignment="1">
      <alignment horizontal="center" textRotation="90"/>
    </xf>
    <xf numFmtId="0" fontId="1" fillId="0" borderId="1" xfId="0" applyFont="1" applyBorder="1" applyAlignment="1">
      <alignment horizontal="left"/>
    </xf>
    <xf numFmtId="0" fontId="2" fillId="3" borderId="2" xfId="0" applyFont="1" applyFill="1" applyBorder="1"/>
    <xf numFmtId="0" fontId="0" fillId="3" borderId="2" xfId="0" applyFill="1" applyBorder="1"/>
    <xf numFmtId="0" fontId="1" fillId="0" borderId="1" xfId="0" applyFont="1" applyFill="1" applyBorder="1"/>
    <xf numFmtId="3" fontId="2" fillId="0" borderId="1" xfId="0" applyNumberFormat="1" applyFont="1" applyBorder="1"/>
    <xf numFmtId="3" fontId="0" fillId="0" borderId="1" xfId="0" applyNumberFormat="1" applyFont="1" applyBorder="1"/>
    <xf numFmtId="164" fontId="2" fillId="2" borderId="1" xfId="1" applyNumberFormat="1" applyFont="1" applyFill="1" applyBorder="1"/>
    <xf numFmtId="164" fontId="4" fillId="2" borderId="1" xfId="1" applyNumberFormat="1" applyFont="1" applyFill="1" applyBorder="1"/>
    <xf numFmtId="0" fontId="0" fillId="2" borderId="3" xfId="0" applyFill="1" applyBorder="1"/>
    <xf numFmtId="0" fontId="0" fillId="0" borderId="2" xfId="0" applyBorder="1"/>
    <xf numFmtId="20" fontId="2" fillId="0" borderId="1" xfId="0" applyNumberFormat="1" applyFont="1" applyFill="1" applyBorder="1"/>
    <xf numFmtId="14" fontId="2" fillId="0" borderId="1" xfId="0" applyNumberFormat="1" applyFont="1" applyFill="1" applyBorder="1"/>
    <xf numFmtId="164" fontId="2" fillId="4" borderId="1" xfId="1" applyNumberFormat="1" applyFont="1" applyFill="1" applyBorder="1"/>
    <xf numFmtId="164" fontId="0" fillId="4" borderId="1" xfId="1" applyNumberFormat="1" applyFont="1" applyFill="1" applyBorder="1"/>
    <xf numFmtId="164" fontId="2" fillId="3" borderId="1" xfId="1" applyNumberFormat="1" applyFont="1" applyFill="1" applyBorder="1"/>
    <xf numFmtId="164" fontId="0" fillId="3" borderId="1" xfId="1" applyNumberFormat="1" applyFont="1" applyFill="1" applyBorder="1"/>
    <xf numFmtId="0" fontId="5" fillId="0" borderId="0" xfId="0" applyFont="1"/>
    <xf numFmtId="0" fontId="2" fillId="0" borderId="1" xfId="0" applyFont="1" applyBorder="1" applyAlignment="1">
      <alignment horizontal="left"/>
    </xf>
    <xf numFmtId="0" fontId="0" fillId="5" borderId="1" xfId="0" applyFill="1" applyBorder="1"/>
    <xf numFmtId="0" fontId="0" fillId="6" borderId="1" xfId="0" applyFill="1" applyBorder="1"/>
    <xf numFmtId="0" fontId="6" fillId="7" borderId="1" xfId="0" applyFont="1" applyFill="1" applyBorder="1"/>
    <xf numFmtId="20" fontId="0" fillId="0" borderId="1" xfId="0" applyNumberFormat="1" applyBorder="1"/>
    <xf numFmtId="14" fontId="0" fillId="0" borderId="1" xfId="0" applyNumberFormat="1" applyBorder="1"/>
    <xf numFmtId="0" fontId="0" fillId="0" borderId="0" xfId="0" applyFont="1"/>
    <xf numFmtId="0" fontId="8" fillId="0" borderId="0" xfId="0" applyFont="1" applyBorder="1"/>
    <xf numFmtId="0" fontId="8" fillId="0" borderId="0" xfId="0" applyFont="1" applyFill="1" applyBorder="1"/>
    <xf numFmtId="0" fontId="8" fillId="0" borderId="0" xfId="0" applyFont="1"/>
    <xf numFmtId="14" fontId="8" fillId="0" borderId="0" xfId="0" applyNumberFormat="1" applyFont="1"/>
    <xf numFmtId="0" fontId="0" fillId="0" borderId="0" xfId="0" quotePrefix="1"/>
    <xf numFmtId="0" fontId="0" fillId="0" borderId="0" xfId="0" applyAlignment="1">
      <alignment wrapText="1"/>
    </xf>
    <xf numFmtId="0" fontId="1" fillId="0" borderId="1" xfId="0" applyFont="1" applyBorder="1" applyAlignment="1">
      <alignment horizontal="center"/>
    </xf>
    <xf numFmtId="0" fontId="1" fillId="3" borderId="1" xfId="0" applyFont="1" applyFill="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1" fillId="3" borderId="1" xfId="0" applyFont="1" applyFill="1" applyBorder="1" applyAlignment="1">
      <alignment horizontal="center" wrapText="1"/>
    </xf>
    <xf numFmtId="0" fontId="1" fillId="0" borderId="3"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4" borderId="3" xfId="0" applyFont="1" applyFill="1" applyBorder="1" applyAlignment="1">
      <alignment horizontal="center"/>
    </xf>
    <xf numFmtId="0" fontId="1" fillId="4" borderId="8" xfId="0" applyFont="1" applyFill="1" applyBorder="1" applyAlignment="1">
      <alignment horizontal="center"/>
    </xf>
    <xf numFmtId="0" fontId="1" fillId="4" borderId="2" xfId="0"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wrapText="1"/>
    </xf>
    <xf numFmtId="0" fontId="1" fillId="0" borderId="9" xfId="0" applyFont="1" applyBorder="1" applyAlignment="1">
      <alignment horizontal="center"/>
    </xf>
  </cellXfs>
  <cellStyles count="2">
    <cellStyle name="Prozent" xfId="1" builtinId="5"/>
    <cellStyle name="Standard" xfId="0" builtinId="0"/>
  </cellStyles>
  <dxfs count="11">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AFCB4"/>
        </patternFill>
      </fill>
    </dxf>
    <dxf>
      <fill>
        <patternFill>
          <bgColor rgb="FFFFC7CE"/>
        </patternFill>
      </fill>
    </dxf>
    <dxf>
      <font>
        <color rgb="FF006100"/>
      </font>
      <fill>
        <patternFill>
          <bgColor rgb="FFC6EFCE"/>
        </patternFill>
      </fill>
    </dxf>
  </dxfs>
  <tableStyles count="0" defaultTableStyle="TableStyleMedium2" defaultPivotStyle="PivotStyleLight16"/>
  <colors>
    <mruColors>
      <color rgb="FFC6EFCE"/>
      <color rgb="FF006100"/>
      <color rgb="FFFFC7CE"/>
      <color rgb="FFFAFC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56</xdr:row>
      <xdr:rowOff>85725</xdr:rowOff>
    </xdr:from>
    <xdr:to>
      <xdr:col>8</xdr:col>
      <xdr:colOff>81412</xdr:colOff>
      <xdr:row>74</xdr:row>
      <xdr:rowOff>184725</xdr:rowOff>
    </xdr:to>
    <xdr:pic>
      <xdr:nvPicPr>
        <xdr:cNvPr id="8" name="Grafik 7"/>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66800" y="6800850"/>
          <a:ext cx="5110612" cy="3528000"/>
        </a:xfrm>
        <a:prstGeom prst="rect">
          <a:avLst/>
        </a:prstGeom>
      </xdr:spPr>
    </xdr:pic>
    <xdr:clientData/>
  </xdr:twoCellAnchor>
  <xdr:twoCellAnchor editAs="oneCell">
    <xdr:from>
      <xdr:col>1</xdr:col>
      <xdr:colOff>295275</xdr:colOff>
      <xdr:row>31</xdr:row>
      <xdr:rowOff>0</xdr:rowOff>
    </xdr:from>
    <xdr:to>
      <xdr:col>8</xdr:col>
      <xdr:colOff>866</xdr:colOff>
      <xdr:row>49</xdr:row>
      <xdr:rowOff>99219</xdr:rowOff>
    </xdr:to>
    <xdr:pic>
      <xdr:nvPicPr>
        <xdr:cNvPr id="2" name="Grafik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57275" y="1000125"/>
          <a:ext cx="5039591" cy="3528219"/>
        </a:xfrm>
        <a:prstGeom prst="rect">
          <a:avLst/>
        </a:prstGeom>
      </xdr:spPr>
    </xdr:pic>
    <xdr:clientData/>
  </xdr:twoCellAnchor>
  <xdr:twoCellAnchor>
    <xdr:from>
      <xdr:col>5</xdr:col>
      <xdr:colOff>209550</xdr:colOff>
      <xdr:row>29</xdr:row>
      <xdr:rowOff>161925</xdr:rowOff>
    </xdr:from>
    <xdr:to>
      <xdr:col>7</xdr:col>
      <xdr:colOff>9525</xdr:colOff>
      <xdr:row>49</xdr:row>
      <xdr:rowOff>0</xdr:rowOff>
    </xdr:to>
    <xdr:cxnSp macro="">
      <xdr:nvCxnSpPr>
        <xdr:cNvPr id="4" name="Gerade Verbindung mit Pfeil 3"/>
        <xdr:cNvCxnSpPr/>
      </xdr:nvCxnSpPr>
      <xdr:spPr>
        <a:xfrm>
          <a:off x="4019550" y="781050"/>
          <a:ext cx="1323975" cy="364807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504827</xdr:colOff>
      <xdr:row>48</xdr:row>
      <xdr:rowOff>114300</xdr:rowOff>
    </xdr:from>
    <xdr:to>
      <xdr:col>3</xdr:col>
      <xdr:colOff>114300</xdr:colOff>
      <xdr:row>51</xdr:row>
      <xdr:rowOff>9525</xdr:rowOff>
    </xdr:to>
    <xdr:cxnSp macro="">
      <xdr:nvCxnSpPr>
        <xdr:cNvPr id="6" name="Gerade Verbindung mit Pfeil 5"/>
        <xdr:cNvCxnSpPr/>
      </xdr:nvCxnSpPr>
      <xdr:spPr>
        <a:xfrm flipH="1" flipV="1">
          <a:off x="2028827" y="4352925"/>
          <a:ext cx="371473" cy="46672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54</xdr:row>
      <xdr:rowOff>142875</xdr:rowOff>
    </xdr:from>
    <xdr:to>
      <xdr:col>7</xdr:col>
      <xdr:colOff>647700</xdr:colOff>
      <xdr:row>63</xdr:row>
      <xdr:rowOff>104775</xdr:rowOff>
    </xdr:to>
    <xdr:cxnSp macro="">
      <xdr:nvCxnSpPr>
        <xdr:cNvPr id="5" name="Gerade Verbindung mit Pfeil 4"/>
        <xdr:cNvCxnSpPr/>
      </xdr:nvCxnSpPr>
      <xdr:spPr>
        <a:xfrm flipH="1">
          <a:off x="2343150" y="6477000"/>
          <a:ext cx="3638550" cy="1676400"/>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54</xdr:row>
      <xdr:rowOff>180975</xdr:rowOff>
    </xdr:from>
    <xdr:to>
      <xdr:col>12</xdr:col>
      <xdr:colOff>1</xdr:colOff>
      <xdr:row>63</xdr:row>
      <xdr:rowOff>104775</xdr:rowOff>
    </xdr:to>
    <xdr:cxnSp macro="">
      <xdr:nvCxnSpPr>
        <xdr:cNvPr id="7" name="Gerade Verbindung mit Pfeil 6"/>
        <xdr:cNvCxnSpPr/>
      </xdr:nvCxnSpPr>
      <xdr:spPr>
        <a:xfrm flipH="1">
          <a:off x="4591050" y="6515100"/>
          <a:ext cx="4552951" cy="1638300"/>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409575</xdr:colOff>
      <xdr:row>48</xdr:row>
      <xdr:rowOff>152400</xdr:rowOff>
    </xdr:from>
    <xdr:to>
      <xdr:col>8</xdr:col>
      <xdr:colOff>171450</xdr:colOff>
      <xdr:row>51</xdr:row>
      <xdr:rowOff>28575</xdr:rowOff>
    </xdr:to>
    <xdr:cxnSp macro="">
      <xdr:nvCxnSpPr>
        <xdr:cNvPr id="12" name="Gerade Verbindung mit Pfeil 11"/>
        <xdr:cNvCxnSpPr/>
      </xdr:nvCxnSpPr>
      <xdr:spPr>
        <a:xfrm flipH="1" flipV="1">
          <a:off x="2695575" y="4391025"/>
          <a:ext cx="3571875" cy="44767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48</xdr:row>
      <xdr:rowOff>114300</xdr:rowOff>
    </xdr:from>
    <xdr:to>
      <xdr:col>8</xdr:col>
      <xdr:colOff>161926</xdr:colOff>
      <xdr:row>51</xdr:row>
      <xdr:rowOff>28575</xdr:rowOff>
    </xdr:to>
    <xdr:cxnSp macro="">
      <xdr:nvCxnSpPr>
        <xdr:cNvPr id="15" name="Gerade Verbindung mit Pfeil 14"/>
        <xdr:cNvCxnSpPr/>
      </xdr:nvCxnSpPr>
      <xdr:spPr>
        <a:xfrm flipH="1" flipV="1">
          <a:off x="3048000" y="4352925"/>
          <a:ext cx="3209926" cy="48577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48</xdr:row>
      <xdr:rowOff>114300</xdr:rowOff>
    </xdr:from>
    <xdr:to>
      <xdr:col>8</xdr:col>
      <xdr:colOff>190501</xdr:colOff>
      <xdr:row>51</xdr:row>
      <xdr:rowOff>28576</xdr:rowOff>
    </xdr:to>
    <xdr:cxnSp macro="">
      <xdr:nvCxnSpPr>
        <xdr:cNvPr id="18" name="Gerade Verbindung mit Pfeil 17"/>
        <xdr:cNvCxnSpPr/>
      </xdr:nvCxnSpPr>
      <xdr:spPr>
        <a:xfrm flipH="1" flipV="1">
          <a:off x="3552825" y="4352925"/>
          <a:ext cx="2733676" cy="485776"/>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0</xdr:colOff>
      <xdr:row>31</xdr:row>
      <xdr:rowOff>9525</xdr:rowOff>
    </xdr:from>
    <xdr:to>
      <xdr:col>16</xdr:col>
      <xdr:colOff>519075</xdr:colOff>
      <xdr:row>49</xdr:row>
      <xdr:rowOff>85725</xdr:rowOff>
    </xdr:to>
    <xdr:pic>
      <xdr:nvPicPr>
        <xdr:cNvPr id="41" name="Grafik 40"/>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858000" y="1771650"/>
          <a:ext cx="5853075" cy="3505200"/>
        </a:xfrm>
        <a:prstGeom prst="rect">
          <a:avLst/>
        </a:prstGeom>
      </xdr:spPr>
    </xdr:pic>
    <xdr:clientData/>
  </xdr:twoCellAnchor>
  <xdr:twoCellAnchor>
    <xdr:from>
      <xdr:col>9</xdr:col>
      <xdr:colOff>733425</xdr:colOff>
      <xdr:row>47</xdr:row>
      <xdr:rowOff>161925</xdr:rowOff>
    </xdr:from>
    <xdr:to>
      <xdr:col>10</xdr:col>
      <xdr:colOff>571500</xdr:colOff>
      <xdr:row>48</xdr:row>
      <xdr:rowOff>171450</xdr:rowOff>
    </xdr:to>
    <xdr:sp macro="" textlink="">
      <xdr:nvSpPr>
        <xdr:cNvPr id="42" name="Rechteck 41"/>
        <xdr:cNvSpPr/>
      </xdr:nvSpPr>
      <xdr:spPr>
        <a:xfrm>
          <a:off x="7591425" y="4972050"/>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57150</xdr:colOff>
      <xdr:row>37</xdr:row>
      <xdr:rowOff>85725</xdr:rowOff>
    </xdr:from>
    <xdr:to>
      <xdr:col>14</xdr:col>
      <xdr:colOff>466725</xdr:colOff>
      <xdr:row>40</xdr:row>
      <xdr:rowOff>180975</xdr:rowOff>
    </xdr:to>
    <xdr:sp macro="" textlink="">
      <xdr:nvSpPr>
        <xdr:cNvPr id="43" name="Rechteck 42"/>
        <xdr:cNvSpPr/>
      </xdr:nvSpPr>
      <xdr:spPr>
        <a:xfrm>
          <a:off x="8439150" y="2990850"/>
          <a:ext cx="2695575" cy="666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581025</xdr:colOff>
      <xdr:row>36</xdr:row>
      <xdr:rowOff>9525</xdr:rowOff>
    </xdr:from>
    <xdr:to>
      <xdr:col>11</xdr:col>
      <xdr:colOff>66675</xdr:colOff>
      <xdr:row>37</xdr:row>
      <xdr:rowOff>85726</xdr:rowOff>
    </xdr:to>
    <xdr:cxnSp macro="">
      <xdr:nvCxnSpPr>
        <xdr:cNvPr id="44" name="Gerade Verbindung mit Pfeil 43"/>
        <xdr:cNvCxnSpPr/>
      </xdr:nvCxnSpPr>
      <xdr:spPr>
        <a:xfrm>
          <a:off x="8201025" y="272415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495300</xdr:colOff>
      <xdr:row>46</xdr:row>
      <xdr:rowOff>76200</xdr:rowOff>
    </xdr:from>
    <xdr:to>
      <xdr:col>9</xdr:col>
      <xdr:colOff>742950</xdr:colOff>
      <xdr:row>47</xdr:row>
      <xdr:rowOff>152401</xdr:rowOff>
    </xdr:to>
    <xdr:cxnSp macro="">
      <xdr:nvCxnSpPr>
        <xdr:cNvPr id="47" name="Gerade Verbindung mit Pfeil 46"/>
        <xdr:cNvCxnSpPr/>
      </xdr:nvCxnSpPr>
      <xdr:spPr>
        <a:xfrm>
          <a:off x="7353300" y="469582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96</xdr:row>
      <xdr:rowOff>0</xdr:rowOff>
    </xdr:from>
    <xdr:to>
      <xdr:col>8</xdr:col>
      <xdr:colOff>531958</xdr:colOff>
      <xdr:row>114</xdr:row>
      <xdr:rowOff>76200</xdr:rowOff>
    </xdr:to>
    <xdr:pic>
      <xdr:nvPicPr>
        <xdr:cNvPr id="49" name="Grafik 48"/>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62000" y="14144625"/>
          <a:ext cx="5865958" cy="3505200"/>
        </a:xfrm>
        <a:prstGeom prst="rect">
          <a:avLst/>
        </a:prstGeom>
      </xdr:spPr>
    </xdr:pic>
    <xdr:clientData/>
  </xdr:twoCellAnchor>
  <xdr:twoCellAnchor editAs="oneCell">
    <xdr:from>
      <xdr:col>9</xdr:col>
      <xdr:colOff>0</xdr:colOff>
      <xdr:row>96</xdr:row>
      <xdr:rowOff>0</xdr:rowOff>
    </xdr:from>
    <xdr:to>
      <xdr:col>16</xdr:col>
      <xdr:colOff>514722</xdr:colOff>
      <xdr:row>114</xdr:row>
      <xdr:rowOff>85725</xdr:rowOff>
    </xdr:to>
    <xdr:pic>
      <xdr:nvPicPr>
        <xdr:cNvPr id="51" name="Grafik 50"/>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858000" y="14144625"/>
          <a:ext cx="5848722" cy="3514725"/>
        </a:xfrm>
        <a:prstGeom prst="rect">
          <a:avLst/>
        </a:prstGeom>
      </xdr:spPr>
    </xdr:pic>
    <xdr:clientData/>
  </xdr:twoCellAnchor>
  <xdr:twoCellAnchor>
    <xdr:from>
      <xdr:col>10</xdr:col>
      <xdr:colOff>457200</xdr:colOff>
      <xdr:row>102</xdr:row>
      <xdr:rowOff>57150</xdr:rowOff>
    </xdr:from>
    <xdr:to>
      <xdr:col>15</xdr:col>
      <xdr:colOff>600075</xdr:colOff>
      <xdr:row>108</xdr:row>
      <xdr:rowOff>133350</xdr:rowOff>
    </xdr:to>
    <xdr:sp macro="" textlink="">
      <xdr:nvSpPr>
        <xdr:cNvPr id="52" name="Rechteck 51"/>
        <xdr:cNvSpPr/>
      </xdr:nvSpPr>
      <xdr:spPr>
        <a:xfrm>
          <a:off x="8077200" y="15344775"/>
          <a:ext cx="3952875" cy="1219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219075</xdr:colOff>
      <xdr:row>100</xdr:row>
      <xdr:rowOff>171450</xdr:rowOff>
    </xdr:from>
    <xdr:to>
      <xdr:col>10</xdr:col>
      <xdr:colOff>466725</xdr:colOff>
      <xdr:row>102</xdr:row>
      <xdr:rowOff>57151</xdr:rowOff>
    </xdr:to>
    <xdr:cxnSp macro="">
      <xdr:nvCxnSpPr>
        <xdr:cNvPr id="53" name="Gerade Verbindung mit Pfeil 52"/>
        <xdr:cNvCxnSpPr/>
      </xdr:nvCxnSpPr>
      <xdr:spPr>
        <a:xfrm>
          <a:off x="7839075" y="1507807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161925</xdr:colOff>
      <xdr:row>112</xdr:row>
      <xdr:rowOff>152400</xdr:rowOff>
    </xdr:from>
    <xdr:to>
      <xdr:col>12</xdr:col>
      <xdr:colOff>0</xdr:colOff>
      <xdr:row>113</xdr:row>
      <xdr:rowOff>161925</xdr:rowOff>
    </xdr:to>
    <xdr:sp macro="" textlink="">
      <xdr:nvSpPr>
        <xdr:cNvPr id="54" name="Rechteck 53"/>
        <xdr:cNvSpPr/>
      </xdr:nvSpPr>
      <xdr:spPr>
        <a:xfrm>
          <a:off x="8543925" y="17345025"/>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685800</xdr:colOff>
      <xdr:row>111</xdr:row>
      <xdr:rowOff>66675</xdr:rowOff>
    </xdr:from>
    <xdr:to>
      <xdr:col>11</xdr:col>
      <xdr:colOff>171450</xdr:colOff>
      <xdr:row>112</xdr:row>
      <xdr:rowOff>142876</xdr:rowOff>
    </xdr:to>
    <xdr:cxnSp macro="">
      <xdr:nvCxnSpPr>
        <xdr:cNvPr id="55" name="Gerade Verbindung mit Pfeil 54"/>
        <xdr:cNvCxnSpPr/>
      </xdr:nvCxnSpPr>
      <xdr:spPr>
        <a:xfrm>
          <a:off x="8305800" y="1706880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485775</xdr:colOff>
      <xdr:row>112</xdr:row>
      <xdr:rowOff>161925</xdr:rowOff>
    </xdr:from>
    <xdr:to>
      <xdr:col>3</xdr:col>
      <xdr:colOff>323850</xdr:colOff>
      <xdr:row>113</xdr:row>
      <xdr:rowOff>171450</xdr:rowOff>
    </xdr:to>
    <xdr:sp macro="" textlink="">
      <xdr:nvSpPr>
        <xdr:cNvPr id="56" name="Rechteck 55"/>
        <xdr:cNvSpPr/>
      </xdr:nvSpPr>
      <xdr:spPr>
        <a:xfrm>
          <a:off x="2009775" y="17354550"/>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247650</xdr:colOff>
      <xdr:row>111</xdr:row>
      <xdr:rowOff>76200</xdr:rowOff>
    </xdr:from>
    <xdr:to>
      <xdr:col>2</xdr:col>
      <xdr:colOff>495300</xdr:colOff>
      <xdr:row>112</xdr:row>
      <xdr:rowOff>152401</xdr:rowOff>
    </xdr:to>
    <xdr:cxnSp macro="">
      <xdr:nvCxnSpPr>
        <xdr:cNvPr id="57" name="Gerade Verbindung mit Pfeil 56"/>
        <xdr:cNvCxnSpPr/>
      </xdr:nvCxnSpPr>
      <xdr:spPr>
        <a:xfrm>
          <a:off x="1771650" y="1707832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104</xdr:row>
      <xdr:rowOff>19050</xdr:rowOff>
    </xdr:from>
    <xdr:to>
      <xdr:col>8</xdr:col>
      <xdr:colOff>504825</xdr:colOff>
      <xdr:row>110</xdr:row>
      <xdr:rowOff>9525</xdr:rowOff>
    </xdr:to>
    <xdr:sp macro="" textlink="">
      <xdr:nvSpPr>
        <xdr:cNvPr id="58" name="Rechteck 57"/>
        <xdr:cNvSpPr/>
      </xdr:nvSpPr>
      <xdr:spPr>
        <a:xfrm>
          <a:off x="3924300" y="15687675"/>
          <a:ext cx="2676525" cy="1133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638175</xdr:colOff>
      <xdr:row>102</xdr:row>
      <xdr:rowOff>123825</xdr:rowOff>
    </xdr:from>
    <xdr:to>
      <xdr:col>5</xdr:col>
      <xdr:colOff>123825</xdr:colOff>
      <xdr:row>104</xdr:row>
      <xdr:rowOff>9526</xdr:rowOff>
    </xdr:to>
    <xdr:cxnSp macro="">
      <xdr:nvCxnSpPr>
        <xdr:cNvPr id="59" name="Gerade Verbindung mit Pfeil 58"/>
        <xdr:cNvCxnSpPr/>
      </xdr:nvCxnSpPr>
      <xdr:spPr>
        <a:xfrm>
          <a:off x="3686175" y="1541145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150</xdr:row>
      <xdr:rowOff>0</xdr:rowOff>
    </xdr:from>
    <xdr:to>
      <xdr:col>8</xdr:col>
      <xdr:colOff>552659</xdr:colOff>
      <xdr:row>168</xdr:row>
      <xdr:rowOff>95250</xdr:rowOff>
    </xdr:to>
    <xdr:pic>
      <xdr:nvPicPr>
        <xdr:cNvPr id="81" name="Grafik 80"/>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62000" y="23669625"/>
          <a:ext cx="5886659" cy="3524250"/>
        </a:xfrm>
        <a:prstGeom prst="rect">
          <a:avLst/>
        </a:prstGeom>
      </xdr:spPr>
    </xdr:pic>
    <xdr:clientData/>
  </xdr:twoCellAnchor>
  <xdr:twoCellAnchor>
    <xdr:from>
      <xdr:col>3</xdr:col>
      <xdr:colOff>180975</xdr:colOff>
      <xdr:row>166</xdr:row>
      <xdr:rowOff>180975</xdr:rowOff>
    </xdr:from>
    <xdr:to>
      <xdr:col>4</xdr:col>
      <xdr:colOff>19050</xdr:colOff>
      <xdr:row>168</xdr:row>
      <xdr:rowOff>0</xdr:rowOff>
    </xdr:to>
    <xdr:sp macro="" textlink="">
      <xdr:nvSpPr>
        <xdr:cNvPr id="82" name="Rechteck 81"/>
        <xdr:cNvSpPr/>
      </xdr:nvSpPr>
      <xdr:spPr>
        <a:xfrm>
          <a:off x="2466975" y="26898600"/>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704850</xdr:colOff>
      <xdr:row>165</xdr:row>
      <xdr:rowOff>95250</xdr:rowOff>
    </xdr:from>
    <xdr:to>
      <xdr:col>3</xdr:col>
      <xdr:colOff>190500</xdr:colOff>
      <xdr:row>166</xdr:row>
      <xdr:rowOff>171451</xdr:rowOff>
    </xdr:to>
    <xdr:cxnSp macro="">
      <xdr:nvCxnSpPr>
        <xdr:cNvPr id="83" name="Gerade Verbindung mit Pfeil 82"/>
        <xdr:cNvCxnSpPr/>
      </xdr:nvCxnSpPr>
      <xdr:spPr>
        <a:xfrm>
          <a:off x="2228850" y="2662237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619125</xdr:colOff>
      <xdr:row>156</xdr:row>
      <xdr:rowOff>47625</xdr:rowOff>
    </xdr:from>
    <xdr:to>
      <xdr:col>8</xdr:col>
      <xdr:colOff>523875</xdr:colOff>
      <xdr:row>162</xdr:row>
      <xdr:rowOff>123825</xdr:rowOff>
    </xdr:to>
    <xdr:sp macro="" textlink="">
      <xdr:nvSpPr>
        <xdr:cNvPr id="84" name="Rechteck 83"/>
        <xdr:cNvSpPr/>
      </xdr:nvSpPr>
      <xdr:spPr>
        <a:xfrm>
          <a:off x="2905125" y="24860250"/>
          <a:ext cx="3714750" cy="1219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381000</xdr:colOff>
      <xdr:row>154</xdr:row>
      <xdr:rowOff>161925</xdr:rowOff>
    </xdr:from>
    <xdr:to>
      <xdr:col>3</xdr:col>
      <xdr:colOff>628650</xdr:colOff>
      <xdr:row>156</xdr:row>
      <xdr:rowOff>47626</xdr:rowOff>
    </xdr:to>
    <xdr:cxnSp macro="">
      <xdr:nvCxnSpPr>
        <xdr:cNvPr id="85" name="Gerade Verbindung mit Pfeil 84"/>
        <xdr:cNvCxnSpPr/>
      </xdr:nvCxnSpPr>
      <xdr:spPr>
        <a:xfrm>
          <a:off x="2667000" y="2459355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0</xdr:colOff>
      <xdr:row>121</xdr:row>
      <xdr:rowOff>0</xdr:rowOff>
    </xdr:from>
    <xdr:to>
      <xdr:col>16</xdr:col>
      <xdr:colOff>540454</xdr:colOff>
      <xdr:row>139</xdr:row>
      <xdr:rowOff>85725</xdr:rowOff>
    </xdr:to>
    <xdr:pic>
      <xdr:nvPicPr>
        <xdr:cNvPr id="87" name="Grafik 8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858000" y="18907125"/>
          <a:ext cx="5874454" cy="3514725"/>
        </a:xfrm>
        <a:prstGeom prst="rect">
          <a:avLst/>
        </a:prstGeom>
      </xdr:spPr>
    </xdr:pic>
    <xdr:clientData/>
  </xdr:twoCellAnchor>
  <xdr:twoCellAnchor>
    <xdr:from>
      <xdr:col>11</xdr:col>
      <xdr:colOff>133350</xdr:colOff>
      <xdr:row>138</xdr:row>
      <xdr:rowOff>0</xdr:rowOff>
    </xdr:from>
    <xdr:to>
      <xdr:col>11</xdr:col>
      <xdr:colOff>733425</xdr:colOff>
      <xdr:row>139</xdr:row>
      <xdr:rowOff>9525</xdr:rowOff>
    </xdr:to>
    <xdr:sp macro="" textlink="">
      <xdr:nvSpPr>
        <xdr:cNvPr id="88" name="Rechteck 87"/>
        <xdr:cNvSpPr/>
      </xdr:nvSpPr>
      <xdr:spPr>
        <a:xfrm>
          <a:off x="8515350" y="22145625"/>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657225</xdr:colOff>
      <xdr:row>136</xdr:row>
      <xdr:rowOff>104775</xdr:rowOff>
    </xdr:from>
    <xdr:to>
      <xdr:col>11</xdr:col>
      <xdr:colOff>142875</xdr:colOff>
      <xdr:row>137</xdr:row>
      <xdr:rowOff>180976</xdr:rowOff>
    </xdr:to>
    <xdr:cxnSp macro="">
      <xdr:nvCxnSpPr>
        <xdr:cNvPr id="89" name="Gerade Verbindung mit Pfeil 88"/>
        <xdr:cNvCxnSpPr/>
      </xdr:nvCxnSpPr>
      <xdr:spPr>
        <a:xfrm>
          <a:off x="8277225" y="2186940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219075</xdr:colOff>
      <xdr:row>127</xdr:row>
      <xdr:rowOff>57150</xdr:rowOff>
    </xdr:from>
    <xdr:to>
      <xdr:col>11</xdr:col>
      <xdr:colOff>495300</xdr:colOff>
      <xdr:row>133</xdr:row>
      <xdr:rowOff>133350</xdr:rowOff>
    </xdr:to>
    <xdr:sp macro="" textlink="">
      <xdr:nvSpPr>
        <xdr:cNvPr id="90" name="Rechteck 89"/>
        <xdr:cNvSpPr/>
      </xdr:nvSpPr>
      <xdr:spPr>
        <a:xfrm>
          <a:off x="8601075" y="20107275"/>
          <a:ext cx="276225" cy="1219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742950</xdr:colOff>
      <xdr:row>125</xdr:row>
      <xdr:rowOff>171450</xdr:rowOff>
    </xdr:from>
    <xdr:to>
      <xdr:col>11</xdr:col>
      <xdr:colOff>228600</xdr:colOff>
      <xdr:row>127</xdr:row>
      <xdr:rowOff>57151</xdr:rowOff>
    </xdr:to>
    <xdr:cxnSp macro="">
      <xdr:nvCxnSpPr>
        <xdr:cNvPr id="91" name="Gerade Verbindung mit Pfeil 90"/>
        <xdr:cNvCxnSpPr/>
      </xdr:nvCxnSpPr>
      <xdr:spPr>
        <a:xfrm>
          <a:off x="8362950" y="1984057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523875</xdr:colOff>
      <xdr:row>127</xdr:row>
      <xdr:rowOff>57150</xdr:rowOff>
    </xdr:from>
    <xdr:to>
      <xdr:col>13</xdr:col>
      <xdr:colOff>276225</xdr:colOff>
      <xdr:row>133</xdr:row>
      <xdr:rowOff>133350</xdr:rowOff>
    </xdr:to>
    <xdr:sp macro="" textlink="">
      <xdr:nvSpPr>
        <xdr:cNvPr id="92" name="Rechteck 91"/>
        <xdr:cNvSpPr/>
      </xdr:nvSpPr>
      <xdr:spPr>
        <a:xfrm>
          <a:off x="9667875" y="20107275"/>
          <a:ext cx="514350" cy="1219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0</xdr:colOff>
      <xdr:row>121</xdr:row>
      <xdr:rowOff>0</xdr:rowOff>
    </xdr:from>
    <xdr:to>
      <xdr:col>8</xdr:col>
      <xdr:colOff>551507</xdr:colOff>
      <xdr:row>139</xdr:row>
      <xdr:rowOff>85725</xdr:rowOff>
    </xdr:to>
    <xdr:pic>
      <xdr:nvPicPr>
        <xdr:cNvPr id="93" name="Grafik 92"/>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62000" y="18907125"/>
          <a:ext cx="5885507" cy="3514725"/>
        </a:xfrm>
        <a:prstGeom prst="rect">
          <a:avLst/>
        </a:prstGeom>
      </xdr:spPr>
    </xdr:pic>
    <xdr:clientData/>
  </xdr:twoCellAnchor>
  <xdr:twoCellAnchor>
    <xdr:from>
      <xdr:col>3</xdr:col>
      <xdr:colOff>628650</xdr:colOff>
      <xdr:row>138</xdr:row>
      <xdr:rowOff>0</xdr:rowOff>
    </xdr:from>
    <xdr:to>
      <xdr:col>4</xdr:col>
      <xdr:colOff>466725</xdr:colOff>
      <xdr:row>139</xdr:row>
      <xdr:rowOff>9525</xdr:rowOff>
    </xdr:to>
    <xdr:sp macro="" textlink="">
      <xdr:nvSpPr>
        <xdr:cNvPr id="94" name="Rechteck 93"/>
        <xdr:cNvSpPr/>
      </xdr:nvSpPr>
      <xdr:spPr>
        <a:xfrm>
          <a:off x="2914650" y="22145625"/>
          <a:ext cx="6000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390525</xdr:colOff>
      <xdr:row>136</xdr:row>
      <xdr:rowOff>104775</xdr:rowOff>
    </xdr:from>
    <xdr:to>
      <xdr:col>3</xdr:col>
      <xdr:colOff>638175</xdr:colOff>
      <xdr:row>137</xdr:row>
      <xdr:rowOff>180976</xdr:rowOff>
    </xdr:to>
    <xdr:cxnSp macro="">
      <xdr:nvCxnSpPr>
        <xdr:cNvPr id="95" name="Gerade Verbindung mit Pfeil 94"/>
        <xdr:cNvCxnSpPr/>
      </xdr:nvCxnSpPr>
      <xdr:spPr>
        <a:xfrm>
          <a:off x="2676525" y="21869400"/>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128</xdr:row>
      <xdr:rowOff>9525</xdr:rowOff>
    </xdr:from>
    <xdr:to>
      <xdr:col>4</xdr:col>
      <xdr:colOff>561975</xdr:colOff>
      <xdr:row>128</xdr:row>
      <xdr:rowOff>95250</xdr:rowOff>
    </xdr:to>
    <xdr:sp macro="" textlink="">
      <xdr:nvSpPr>
        <xdr:cNvPr id="96" name="Rechteck 95"/>
        <xdr:cNvSpPr/>
      </xdr:nvSpPr>
      <xdr:spPr>
        <a:xfrm>
          <a:off x="2381250" y="20250150"/>
          <a:ext cx="1228725" cy="857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619125</xdr:colOff>
      <xdr:row>126</xdr:row>
      <xdr:rowOff>114300</xdr:rowOff>
    </xdr:from>
    <xdr:to>
      <xdr:col>3</xdr:col>
      <xdr:colOff>104775</xdr:colOff>
      <xdr:row>128</xdr:row>
      <xdr:rowOff>1</xdr:rowOff>
    </xdr:to>
    <xdr:cxnSp macro="">
      <xdr:nvCxnSpPr>
        <xdr:cNvPr id="97" name="Gerade Verbindung mit Pfeil 96"/>
        <xdr:cNvCxnSpPr/>
      </xdr:nvCxnSpPr>
      <xdr:spPr>
        <a:xfrm>
          <a:off x="2143125" y="1997392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128</xdr:row>
      <xdr:rowOff>9525</xdr:rowOff>
    </xdr:from>
    <xdr:to>
      <xdr:col>6</xdr:col>
      <xdr:colOff>38100</xdr:colOff>
      <xdr:row>128</xdr:row>
      <xdr:rowOff>95250</xdr:rowOff>
    </xdr:to>
    <xdr:sp macro="" textlink="">
      <xdr:nvSpPr>
        <xdr:cNvPr id="98" name="Rechteck 97"/>
        <xdr:cNvSpPr/>
      </xdr:nvSpPr>
      <xdr:spPr>
        <a:xfrm>
          <a:off x="4124325" y="20250150"/>
          <a:ext cx="485775" cy="857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76200</xdr:colOff>
      <xdr:row>126</xdr:row>
      <xdr:rowOff>114300</xdr:rowOff>
    </xdr:from>
    <xdr:to>
      <xdr:col>5</xdr:col>
      <xdr:colOff>323850</xdr:colOff>
      <xdr:row>128</xdr:row>
      <xdr:rowOff>1</xdr:rowOff>
    </xdr:to>
    <xdr:cxnSp macro="">
      <xdr:nvCxnSpPr>
        <xdr:cNvPr id="99" name="Gerade Verbindung mit Pfeil 98"/>
        <xdr:cNvCxnSpPr/>
      </xdr:nvCxnSpPr>
      <xdr:spPr>
        <a:xfrm>
          <a:off x="3886200" y="1997392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523875</xdr:colOff>
      <xdr:row>128</xdr:row>
      <xdr:rowOff>9526</xdr:rowOff>
    </xdr:from>
    <xdr:to>
      <xdr:col>7</xdr:col>
      <xdr:colOff>323850</xdr:colOff>
      <xdr:row>128</xdr:row>
      <xdr:rowOff>85726</xdr:rowOff>
    </xdr:to>
    <xdr:sp macro="" textlink="">
      <xdr:nvSpPr>
        <xdr:cNvPr id="100" name="Rechteck 99"/>
        <xdr:cNvSpPr/>
      </xdr:nvSpPr>
      <xdr:spPr>
        <a:xfrm>
          <a:off x="5095875" y="20250151"/>
          <a:ext cx="561975" cy="76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285750</xdr:colOff>
      <xdr:row>126</xdr:row>
      <xdr:rowOff>114300</xdr:rowOff>
    </xdr:from>
    <xdr:to>
      <xdr:col>6</xdr:col>
      <xdr:colOff>533400</xdr:colOff>
      <xdr:row>128</xdr:row>
      <xdr:rowOff>1</xdr:rowOff>
    </xdr:to>
    <xdr:cxnSp macro="">
      <xdr:nvCxnSpPr>
        <xdr:cNvPr id="101" name="Gerade Verbindung mit Pfeil 100"/>
        <xdr:cNvCxnSpPr/>
      </xdr:nvCxnSpPr>
      <xdr:spPr>
        <a:xfrm>
          <a:off x="4857750" y="1997392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125</xdr:row>
      <xdr:rowOff>171450</xdr:rowOff>
    </xdr:from>
    <xdr:to>
      <xdr:col>12</xdr:col>
      <xdr:colOff>542925</xdr:colOff>
      <xdr:row>127</xdr:row>
      <xdr:rowOff>57151</xdr:rowOff>
    </xdr:to>
    <xdr:cxnSp macro="">
      <xdr:nvCxnSpPr>
        <xdr:cNvPr id="102" name="Gerade Verbindung mit Pfeil 101"/>
        <xdr:cNvCxnSpPr/>
      </xdr:nvCxnSpPr>
      <xdr:spPr>
        <a:xfrm>
          <a:off x="9439275" y="19840575"/>
          <a:ext cx="247650" cy="266701"/>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272143</xdr:colOff>
      <xdr:row>9</xdr:row>
      <xdr:rowOff>0</xdr:rowOff>
    </xdr:from>
    <xdr:to>
      <xdr:col>9</xdr:col>
      <xdr:colOff>190356</xdr:colOff>
      <xdr:row>27</xdr:row>
      <xdr:rowOff>104775</xdr:rowOff>
    </xdr:to>
    <xdr:pic>
      <xdr:nvPicPr>
        <xdr:cNvPr id="60" name="Grafik 59"/>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034143" y="1768929"/>
          <a:ext cx="6014213" cy="3533775"/>
        </a:xfrm>
        <a:prstGeom prst="rect">
          <a:avLst/>
        </a:prstGeom>
      </xdr:spPr>
    </xdr:pic>
    <xdr:clientData/>
  </xdr:twoCellAnchor>
  <xdr:twoCellAnchor>
    <xdr:from>
      <xdr:col>6</xdr:col>
      <xdr:colOff>533400</xdr:colOff>
      <xdr:row>7</xdr:row>
      <xdr:rowOff>104775</xdr:rowOff>
    </xdr:from>
    <xdr:to>
      <xdr:col>7</xdr:col>
      <xdr:colOff>466725</xdr:colOff>
      <xdr:row>10</xdr:row>
      <xdr:rowOff>85725</xdr:rowOff>
    </xdr:to>
    <xdr:cxnSp macro="">
      <xdr:nvCxnSpPr>
        <xdr:cNvPr id="61" name="Gerade Verbindung mit Pfeil 60"/>
        <xdr:cNvCxnSpPr/>
      </xdr:nvCxnSpPr>
      <xdr:spPr>
        <a:xfrm>
          <a:off x="5105400" y="1485900"/>
          <a:ext cx="695325" cy="552450"/>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128</xdr:row>
      <xdr:rowOff>85725</xdr:rowOff>
    </xdr:from>
    <xdr:to>
      <xdr:col>7</xdr:col>
      <xdr:colOff>361951</xdr:colOff>
      <xdr:row>141</xdr:row>
      <xdr:rowOff>57150</xdr:rowOff>
    </xdr:to>
    <xdr:cxnSp macro="">
      <xdr:nvCxnSpPr>
        <xdr:cNvPr id="62" name="Gerade Verbindung mit Pfeil 61"/>
        <xdr:cNvCxnSpPr/>
      </xdr:nvCxnSpPr>
      <xdr:spPr>
        <a:xfrm flipH="1" flipV="1">
          <a:off x="2657475" y="24517350"/>
          <a:ext cx="3038476" cy="244792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314327</xdr:colOff>
      <xdr:row>128</xdr:row>
      <xdr:rowOff>104777</xdr:rowOff>
    </xdr:from>
    <xdr:to>
      <xdr:col>7</xdr:col>
      <xdr:colOff>352425</xdr:colOff>
      <xdr:row>141</xdr:row>
      <xdr:rowOff>28575</xdr:rowOff>
    </xdr:to>
    <xdr:cxnSp macro="">
      <xdr:nvCxnSpPr>
        <xdr:cNvPr id="63" name="Gerade Verbindung mit Pfeil 62"/>
        <xdr:cNvCxnSpPr/>
      </xdr:nvCxnSpPr>
      <xdr:spPr>
        <a:xfrm flipH="1" flipV="1">
          <a:off x="3362327" y="24536402"/>
          <a:ext cx="2324098" cy="2400298"/>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557213</xdr:colOff>
      <xdr:row>128</xdr:row>
      <xdr:rowOff>95250</xdr:rowOff>
    </xdr:from>
    <xdr:to>
      <xdr:col>7</xdr:col>
      <xdr:colOff>361950</xdr:colOff>
      <xdr:row>141</xdr:row>
      <xdr:rowOff>28575</xdr:rowOff>
    </xdr:to>
    <xdr:cxnSp macro="">
      <xdr:nvCxnSpPr>
        <xdr:cNvPr id="64" name="Gerade Verbindung mit Pfeil 63"/>
        <xdr:cNvCxnSpPr>
          <a:endCxn id="98" idx="2"/>
        </xdr:cNvCxnSpPr>
      </xdr:nvCxnSpPr>
      <xdr:spPr>
        <a:xfrm flipH="1" flipV="1">
          <a:off x="4367213" y="24526875"/>
          <a:ext cx="1328737" cy="2409825"/>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42863</xdr:colOff>
      <xdr:row>128</xdr:row>
      <xdr:rowOff>85726</xdr:rowOff>
    </xdr:from>
    <xdr:to>
      <xdr:col>7</xdr:col>
      <xdr:colOff>352425</xdr:colOff>
      <xdr:row>141</xdr:row>
      <xdr:rowOff>28575</xdr:rowOff>
    </xdr:to>
    <xdr:cxnSp macro="">
      <xdr:nvCxnSpPr>
        <xdr:cNvPr id="65" name="Gerade Verbindung mit Pfeil 64"/>
        <xdr:cNvCxnSpPr>
          <a:endCxn id="100" idx="2"/>
        </xdr:cNvCxnSpPr>
      </xdr:nvCxnSpPr>
      <xdr:spPr>
        <a:xfrm flipH="1" flipV="1">
          <a:off x="5376863" y="24517351"/>
          <a:ext cx="309562" cy="2419349"/>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223"/>
  <sheetViews>
    <sheetView tabSelected="1" zoomScaleNormal="100" workbookViewId="0">
      <selection activeCell="K11" sqref="K11"/>
    </sheetView>
  </sheetViews>
  <sheetFormatPr baseColWidth="10" defaultRowHeight="15" x14ac:dyDescent="0.25"/>
  <sheetData>
    <row r="1" spans="1:1" ht="18.75" x14ac:dyDescent="0.3">
      <c r="A1" s="42" t="s">
        <v>74</v>
      </c>
    </row>
    <row r="2" spans="1:1" x14ac:dyDescent="0.25">
      <c r="A2" t="s">
        <v>110</v>
      </c>
    </row>
    <row r="3" spans="1:1" x14ac:dyDescent="0.25">
      <c r="A3" s="1" t="s">
        <v>111</v>
      </c>
    </row>
    <row r="5" spans="1:1" x14ac:dyDescent="0.25">
      <c r="A5" s="1" t="s">
        <v>112</v>
      </c>
    </row>
    <row r="6" spans="1:1" x14ac:dyDescent="0.25">
      <c r="A6" s="1" t="s">
        <v>113</v>
      </c>
    </row>
    <row r="8" spans="1:1" x14ac:dyDescent="0.25">
      <c r="A8" s="1" t="s">
        <v>119</v>
      </c>
    </row>
    <row r="30" spans="1:1" x14ac:dyDescent="0.25">
      <c r="A30" t="s">
        <v>75</v>
      </c>
    </row>
    <row r="52" spans="1:4" x14ac:dyDescent="0.25">
      <c r="A52" t="s">
        <v>76</v>
      </c>
    </row>
    <row r="53" spans="1:4" x14ac:dyDescent="0.25">
      <c r="A53" t="s">
        <v>120</v>
      </c>
    </row>
    <row r="54" spans="1:4" x14ac:dyDescent="0.25">
      <c r="B54" s="1"/>
      <c r="C54" s="1"/>
      <c r="D54" s="1"/>
    </row>
    <row r="55" spans="1:4" x14ac:dyDescent="0.25">
      <c r="A55" t="s">
        <v>91</v>
      </c>
    </row>
    <row r="77" spans="1:1" x14ac:dyDescent="0.25">
      <c r="A77" s="1" t="s">
        <v>96</v>
      </c>
    </row>
    <row r="78" spans="1:1" x14ac:dyDescent="0.25">
      <c r="A78" t="s">
        <v>98</v>
      </c>
    </row>
    <row r="79" spans="1:1" x14ac:dyDescent="0.25">
      <c r="A79" t="s">
        <v>93</v>
      </c>
    </row>
    <row r="80" spans="1:1" x14ac:dyDescent="0.25">
      <c r="A80" t="s">
        <v>95</v>
      </c>
    </row>
    <row r="81" spans="1:4" x14ac:dyDescent="0.25">
      <c r="A81" t="s">
        <v>94</v>
      </c>
    </row>
    <row r="82" spans="1:4" x14ac:dyDescent="0.25">
      <c r="A82" s="1" t="s">
        <v>97</v>
      </c>
    </row>
    <row r="83" spans="1:4" x14ac:dyDescent="0.25">
      <c r="A83" t="s">
        <v>92</v>
      </c>
    </row>
    <row r="86" spans="1:4" x14ac:dyDescent="0.25">
      <c r="A86" s="49" t="s">
        <v>105</v>
      </c>
    </row>
    <row r="87" spans="1:4" x14ac:dyDescent="0.25">
      <c r="A87" s="1" t="s">
        <v>79</v>
      </c>
      <c r="B87" s="1" t="s">
        <v>121</v>
      </c>
      <c r="C87" s="1"/>
      <c r="D87" s="1"/>
    </row>
    <row r="88" spans="1:4" x14ac:dyDescent="0.25">
      <c r="A88" s="1" t="s">
        <v>80</v>
      </c>
      <c r="B88" s="1" t="s">
        <v>118</v>
      </c>
      <c r="C88" s="1"/>
      <c r="D88" s="1"/>
    </row>
    <row r="89" spans="1:4" x14ac:dyDescent="0.25">
      <c r="A89" s="1" t="s">
        <v>81</v>
      </c>
      <c r="B89" s="1" t="s">
        <v>122</v>
      </c>
      <c r="C89" s="1"/>
      <c r="D89" s="1"/>
    </row>
    <row r="91" spans="1:4" x14ac:dyDescent="0.25">
      <c r="A91" s="1" t="s">
        <v>99</v>
      </c>
    </row>
    <row r="92" spans="1:4" x14ac:dyDescent="0.25">
      <c r="A92" s="1" t="s">
        <v>107</v>
      </c>
    </row>
    <row r="93" spans="1:4" x14ac:dyDescent="0.25">
      <c r="A93" s="49" t="s">
        <v>100</v>
      </c>
    </row>
    <row r="94" spans="1:4" x14ac:dyDescent="0.25">
      <c r="A94" s="49" t="s">
        <v>101</v>
      </c>
    </row>
    <row r="95" spans="1:4" x14ac:dyDescent="0.25">
      <c r="A95" s="49" t="s">
        <v>117</v>
      </c>
    </row>
    <row r="117" spans="1:1" x14ac:dyDescent="0.25">
      <c r="A117" s="1" t="s">
        <v>103</v>
      </c>
    </row>
    <row r="118" spans="1:1" x14ac:dyDescent="0.25">
      <c r="A118" s="1" t="s">
        <v>108</v>
      </c>
    </row>
    <row r="119" spans="1:1" x14ac:dyDescent="0.25">
      <c r="A119" s="49" t="s">
        <v>102</v>
      </c>
    </row>
    <row r="120" spans="1:1" x14ac:dyDescent="0.25">
      <c r="A120" s="49" t="s">
        <v>114</v>
      </c>
    </row>
    <row r="142" spans="1:1" x14ac:dyDescent="0.25">
      <c r="A142" s="1" t="s">
        <v>123</v>
      </c>
    </row>
    <row r="146" spans="1:1" x14ac:dyDescent="0.25">
      <c r="A146" s="1" t="s">
        <v>104</v>
      </c>
    </row>
    <row r="147" spans="1:1" x14ac:dyDescent="0.25">
      <c r="A147" s="1" t="s">
        <v>106</v>
      </c>
    </row>
    <row r="148" spans="1:1" x14ac:dyDescent="0.25">
      <c r="A148" s="49" t="s">
        <v>115</v>
      </c>
    </row>
    <row r="149" spans="1:1" x14ac:dyDescent="0.25">
      <c r="A149" s="49" t="s">
        <v>116</v>
      </c>
    </row>
    <row r="150" spans="1:1" x14ac:dyDescent="0.25">
      <c r="A150" s="49"/>
    </row>
    <row r="151" spans="1:1" x14ac:dyDescent="0.25">
      <c r="A151" s="49"/>
    </row>
    <row r="152" spans="1:1" x14ac:dyDescent="0.25">
      <c r="A152" s="49"/>
    </row>
    <row r="172" spans="1:1" x14ac:dyDescent="0.25">
      <c r="A172" s="54" t="s">
        <v>109</v>
      </c>
    </row>
    <row r="210" spans="1:1" x14ac:dyDescent="0.25">
      <c r="A210" s="50" t="s">
        <v>32</v>
      </c>
    </row>
    <row r="211" spans="1:1" x14ac:dyDescent="0.25">
      <c r="A211" s="50" t="s">
        <v>33</v>
      </c>
    </row>
    <row r="212" spans="1:1" x14ac:dyDescent="0.25">
      <c r="A212" s="50" t="s">
        <v>34</v>
      </c>
    </row>
    <row r="213" spans="1:1" x14ac:dyDescent="0.25">
      <c r="A213" s="50" t="s">
        <v>35</v>
      </c>
    </row>
    <row r="214" spans="1:1" x14ac:dyDescent="0.25">
      <c r="A214" s="51" t="s">
        <v>59</v>
      </c>
    </row>
    <row r="215" spans="1:1" x14ac:dyDescent="0.25">
      <c r="A215" s="52"/>
    </row>
    <row r="216" spans="1:1" x14ac:dyDescent="0.25">
      <c r="A216" s="52" t="s">
        <v>44</v>
      </c>
    </row>
    <row r="217" spans="1:1" x14ac:dyDescent="0.25">
      <c r="A217" s="52" t="s">
        <v>87</v>
      </c>
    </row>
    <row r="218" spans="1:1" x14ac:dyDescent="0.25">
      <c r="A218" s="52"/>
    </row>
    <row r="219" spans="1:1" x14ac:dyDescent="0.25">
      <c r="A219" s="52" t="s">
        <v>28</v>
      </c>
    </row>
    <row r="220" spans="1:1" x14ac:dyDescent="0.25">
      <c r="A220" s="52" t="s">
        <v>51</v>
      </c>
    </row>
    <row r="221" spans="1:1" x14ac:dyDescent="0.25">
      <c r="A221" s="52"/>
    </row>
    <row r="222" spans="1:1" x14ac:dyDescent="0.25">
      <c r="A222" s="53">
        <v>43421</v>
      </c>
    </row>
    <row r="223" spans="1:1" x14ac:dyDescent="0.25">
      <c r="A223" s="53">
        <v>43422</v>
      </c>
    </row>
  </sheetData>
  <sheetProtection password="CC3D"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C14"/>
  <sheetViews>
    <sheetView zoomScaleNormal="100" workbookViewId="0"/>
  </sheetViews>
  <sheetFormatPr baseColWidth="10" defaultRowHeight="15" x14ac:dyDescent="0.25"/>
  <cols>
    <col min="1" max="1" width="37.28515625" bestFit="1" customWidth="1"/>
    <col min="2" max="2" width="69" customWidth="1"/>
    <col min="3" max="3" width="36" bestFit="1" customWidth="1"/>
  </cols>
  <sheetData>
    <row r="1" spans="1:3" ht="15.75" thickBot="1" x14ac:dyDescent="0.3"/>
    <row r="2" spans="1:3" x14ac:dyDescent="0.25">
      <c r="A2" s="2"/>
      <c r="B2" s="9" t="s">
        <v>11</v>
      </c>
      <c r="C2" s="8" t="s">
        <v>5</v>
      </c>
    </row>
    <row r="3" spans="1:3" x14ac:dyDescent="0.25">
      <c r="A3" s="7" t="s">
        <v>3</v>
      </c>
      <c r="B3" s="14"/>
      <c r="C3" s="15" t="s">
        <v>25</v>
      </c>
    </row>
    <row r="4" spans="1:3" x14ac:dyDescent="0.25">
      <c r="A4" s="7" t="s">
        <v>6</v>
      </c>
      <c r="B4" s="14"/>
      <c r="C4" s="15">
        <v>51480</v>
      </c>
    </row>
    <row r="5" spans="1:3" x14ac:dyDescent="0.25">
      <c r="A5" s="7" t="s">
        <v>7</v>
      </c>
      <c r="B5" s="14"/>
      <c r="C5" s="15">
        <v>37305005</v>
      </c>
    </row>
    <row r="6" spans="1:3" x14ac:dyDescent="0.25">
      <c r="A6" s="7" t="s">
        <v>4</v>
      </c>
      <c r="B6" s="14"/>
      <c r="C6" s="15" t="s">
        <v>26</v>
      </c>
    </row>
    <row r="7" spans="1:3" x14ac:dyDescent="0.25">
      <c r="A7" s="3" t="s">
        <v>29</v>
      </c>
      <c r="B7" s="16"/>
      <c r="C7" s="15">
        <v>4</v>
      </c>
    </row>
    <row r="8" spans="1:3" ht="15.75" thickBot="1" x14ac:dyDescent="0.3">
      <c r="A8" s="3" t="s">
        <v>30</v>
      </c>
      <c r="B8" s="17"/>
      <c r="C8" s="15">
        <v>1</v>
      </c>
    </row>
    <row r="11" spans="1:3" ht="76.5" customHeight="1" x14ac:dyDescent="0.25">
      <c r="B11" s="55" t="s">
        <v>88</v>
      </c>
      <c r="C11" s="55"/>
    </row>
    <row r="12" spans="1:3" x14ac:dyDescent="0.25">
      <c r="B12" s="44" t="s">
        <v>31</v>
      </c>
    </row>
    <row r="13" spans="1:3" x14ac:dyDescent="0.25">
      <c r="B13" s="45" t="s">
        <v>90</v>
      </c>
    </row>
    <row r="14" spans="1:3" x14ac:dyDescent="0.25">
      <c r="B14" s="46" t="s">
        <v>89</v>
      </c>
    </row>
  </sheetData>
  <sheetProtection password="CC3D" sheet="1" objects="1" scenarios="1"/>
  <protectedRanges>
    <protectedRange sqref="B3:B8" name="Bereich1"/>
  </protectedRanges>
  <mergeCells count="1">
    <mergeCell ref="B11:C11"/>
  </mergeCells>
  <conditionalFormatting sqref="B3:B8">
    <cfRule type="cellIs" dxfId="10" priority="9" operator="greaterThan">
      <formula>0</formula>
    </cfRule>
  </conditionalFormatting>
  <conditionalFormatting sqref="B3:B5">
    <cfRule type="expression" dxfId="9" priority="7">
      <formula>ISBLANK(B3)</formula>
    </cfRule>
  </conditionalFormatting>
  <conditionalFormatting sqref="B6:B8">
    <cfRule type="expression" dxfId="8" priority="6">
      <formula>ISBLANK(B6)</formula>
    </cfRule>
  </conditionalFormatting>
  <conditionalFormatting sqref="B7">
    <cfRule type="expression" dxfId="7" priority="5">
      <formula>ISBLANK(B7)</formula>
    </cfRule>
  </conditionalFormatting>
  <conditionalFormatting sqref="B7">
    <cfRule type="expression" dxfId="6" priority="4">
      <formula>ISBLANK(B7)</formula>
    </cfRule>
  </conditionalFormatting>
  <dataValidations count="4">
    <dataValidation type="textLength" allowBlank="1" showInputMessage="1" showErrorMessage="1" error="Geben Sie genau fünf Ziffern an." sqref="B4">
      <formula1>5</formula1>
      <formula2>7</formula2>
    </dataValidation>
    <dataValidation type="textLength" allowBlank="1" showInputMessage="1" showErrorMessage="1" error="Geben Sie genau 8 Ziffern an." sqref="B5">
      <formula1>8</formula1>
      <formula2>10</formula2>
    </dataValidation>
    <dataValidation type="whole" allowBlank="1" showInputMessage="1" showErrorMessage="1" error="Bitte geben Sie eine ganze Zahl zwischen 0 und 8 an." sqref="B7">
      <formula1>0</formula1>
      <formula2>8</formula2>
    </dataValidation>
    <dataValidation type="whole" allowBlank="1" showInputMessage="1" showErrorMessage="1" error="Geben Sie eine ganze Zahl an._x000a_Es sind bis zu zwei Berufungen möglich._x000a__x000a_(Eine dritte Berufung ist nur im unter Art. 14 Abs. 2 beschriebenen Fall möglich!)" sqref="B8">
      <formula1>0</formula1>
      <formula2>3</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Normal="100" workbookViewId="0"/>
  </sheetViews>
  <sheetFormatPr baseColWidth="10" defaultRowHeight="15" x14ac:dyDescent="0.25"/>
  <cols>
    <col min="2" max="2" width="7.140625" bestFit="1" customWidth="1"/>
    <col min="3" max="3" width="31.140625" bestFit="1" customWidth="1"/>
    <col min="4" max="4" width="6.5703125" bestFit="1" customWidth="1"/>
    <col min="5" max="5" width="9.5703125" bestFit="1" customWidth="1"/>
    <col min="6" max="6" width="11.5703125" bestFit="1" customWidth="1"/>
    <col min="7" max="7" width="59" bestFit="1" customWidth="1"/>
    <col min="8" max="8" width="12.5703125" bestFit="1" customWidth="1"/>
    <col min="9" max="9" width="12.85546875" bestFit="1" customWidth="1"/>
    <col min="13" max="13" width="12.7109375" bestFit="1" customWidth="1"/>
    <col min="14" max="14" width="12" bestFit="1" customWidth="1"/>
    <col min="15" max="15" width="74.28515625" bestFit="1" customWidth="1"/>
  </cols>
  <sheetData>
    <row r="1" spans="1:15" x14ac:dyDescent="0.25">
      <c r="O1" s="25"/>
    </row>
    <row r="2" spans="1:15" x14ac:dyDescent="0.25">
      <c r="C2" s="56" t="s">
        <v>38</v>
      </c>
      <c r="D2" s="56"/>
      <c r="E2" s="56"/>
      <c r="F2" s="56"/>
      <c r="O2" s="25"/>
    </row>
    <row r="3" spans="1:15" x14ac:dyDescent="0.25">
      <c r="A3" s="3"/>
      <c r="B3" s="10" t="s">
        <v>82</v>
      </c>
      <c r="C3" s="10" t="s">
        <v>3</v>
      </c>
      <c r="D3" s="10" t="s">
        <v>8</v>
      </c>
      <c r="E3" s="10" t="s">
        <v>9</v>
      </c>
      <c r="F3" s="10" t="s">
        <v>4</v>
      </c>
      <c r="G3" s="5" t="s">
        <v>69</v>
      </c>
      <c r="H3" s="5" t="s">
        <v>16</v>
      </c>
      <c r="I3" s="5" t="s">
        <v>17</v>
      </c>
      <c r="J3" s="5" t="s">
        <v>18</v>
      </c>
      <c r="K3" s="5" t="s">
        <v>19</v>
      </c>
      <c r="L3" s="29" t="s">
        <v>70</v>
      </c>
      <c r="M3" s="29" t="s">
        <v>71</v>
      </c>
      <c r="N3" s="29" t="s">
        <v>72</v>
      </c>
      <c r="O3" s="5" t="s">
        <v>10</v>
      </c>
    </row>
    <row r="4" spans="1:15" x14ac:dyDescent="0.25">
      <c r="A4" s="11" t="s">
        <v>2</v>
      </c>
      <c r="B4" s="12"/>
      <c r="C4" s="6" t="str">
        <f>IF(G4&gt;0,Stammdaten!$C$3,)</f>
        <v>Bad Endorf-St. Jakobus der Ältere</v>
      </c>
      <c r="D4" s="6">
        <f>IF(G4&gt;0,Stammdaten!$C$4,)</f>
        <v>51480</v>
      </c>
      <c r="E4" s="6">
        <f>IF(G4&gt;0,Stammdaten!$C$5,)</f>
        <v>37305005</v>
      </c>
      <c r="F4" s="6">
        <v>0</v>
      </c>
      <c r="G4" s="11" t="s">
        <v>73</v>
      </c>
      <c r="H4" s="11" t="s">
        <v>22</v>
      </c>
      <c r="I4" s="43" t="s">
        <v>23</v>
      </c>
      <c r="J4" s="11">
        <v>83093</v>
      </c>
      <c r="K4" s="11" t="s">
        <v>27</v>
      </c>
      <c r="L4" s="37">
        <v>43422</v>
      </c>
      <c r="M4" s="36">
        <v>0.375</v>
      </c>
      <c r="N4" s="36">
        <v>0.5</v>
      </c>
      <c r="O4" s="11" t="s">
        <v>52</v>
      </c>
    </row>
    <row r="5" spans="1:15" x14ac:dyDescent="0.25">
      <c r="A5" s="11" t="s">
        <v>2</v>
      </c>
      <c r="B5" s="12"/>
      <c r="C5" s="6" t="str">
        <f>IF(G5&gt;0,Stammdaten!$C$3,)</f>
        <v>Bad Endorf-St. Jakobus der Ältere</v>
      </c>
      <c r="D5" s="6">
        <f>IF(G5&gt;0,Stammdaten!$C$4,)</f>
        <v>51480</v>
      </c>
      <c r="E5" s="6">
        <f>IF(G5&gt;0,Stammdaten!$C$5,)</f>
        <v>37305005</v>
      </c>
      <c r="F5" s="6">
        <v>0</v>
      </c>
      <c r="G5" s="11" t="s">
        <v>73</v>
      </c>
      <c r="H5" s="11" t="s">
        <v>22</v>
      </c>
      <c r="I5" s="43" t="s">
        <v>23</v>
      </c>
      <c r="J5" s="11">
        <v>83093</v>
      </c>
      <c r="K5" s="11" t="s">
        <v>27</v>
      </c>
      <c r="L5" s="37">
        <v>43422</v>
      </c>
      <c r="M5" s="36">
        <v>0.625</v>
      </c>
      <c r="N5" s="36">
        <v>0.75</v>
      </c>
      <c r="O5" s="4"/>
    </row>
    <row r="6" spans="1:15" x14ac:dyDescent="0.25">
      <c r="A6" s="4" t="s">
        <v>14</v>
      </c>
      <c r="B6" s="12">
        <v>1</v>
      </c>
      <c r="C6" s="12">
        <f>IF(G6&gt;0,Stammdaten!$B$3,)</f>
        <v>0</v>
      </c>
      <c r="D6" s="12">
        <f>IF(G6&gt;0,Stammdaten!$B$4,)</f>
        <v>0</v>
      </c>
      <c r="E6" s="12">
        <f>IF(G6&gt;0,Stammdaten!$B$5,)</f>
        <v>0</v>
      </c>
      <c r="F6" s="34">
        <f>IF(G6&gt;0,Stammdaten!$B$6,)</f>
        <v>0</v>
      </c>
      <c r="G6" s="4"/>
      <c r="H6" s="4"/>
      <c r="I6" s="18"/>
      <c r="J6" s="4"/>
      <c r="K6" s="4"/>
      <c r="L6" s="48"/>
      <c r="M6" s="47"/>
      <c r="N6" s="47"/>
      <c r="O6" s="4"/>
    </row>
    <row r="7" spans="1:15" x14ac:dyDescent="0.25">
      <c r="A7" s="4" t="s">
        <v>14</v>
      </c>
      <c r="B7" s="12">
        <v>2</v>
      </c>
      <c r="C7" s="12">
        <f>IF(G7&gt;0,Stammdaten!$B$3,)</f>
        <v>0</v>
      </c>
      <c r="D7" s="12">
        <f>IF(G7&gt;0,Stammdaten!$B$4,)</f>
        <v>0</v>
      </c>
      <c r="E7" s="12">
        <f>IF(G7&gt;0,Stammdaten!$B$5,)</f>
        <v>0</v>
      </c>
      <c r="F7" s="12">
        <f>IF(G7&gt;0,Stammdaten!$B$6,)</f>
        <v>0</v>
      </c>
      <c r="G7" s="4"/>
      <c r="H7" s="4"/>
      <c r="I7" s="18"/>
      <c r="J7" s="4"/>
      <c r="K7" s="4"/>
      <c r="L7" s="48"/>
      <c r="M7" s="4"/>
      <c r="N7" s="4"/>
      <c r="O7" s="4"/>
    </row>
    <row r="8" spans="1:15" x14ac:dyDescent="0.25">
      <c r="A8" s="4" t="s">
        <v>14</v>
      </c>
      <c r="B8" s="12">
        <v>3</v>
      </c>
      <c r="C8" s="12">
        <f>IF(G8&gt;0,Stammdaten!$B$3,)</f>
        <v>0</v>
      </c>
      <c r="D8" s="12">
        <f>IF(G8&gt;0,Stammdaten!$B$4,)</f>
        <v>0</v>
      </c>
      <c r="E8" s="12">
        <f>IF(G8&gt;0,Stammdaten!$B$5,)</f>
        <v>0</v>
      </c>
      <c r="F8" s="12">
        <f>IF(G8&gt;0,Stammdaten!$B$6,)</f>
        <v>0</v>
      </c>
      <c r="G8" s="4"/>
      <c r="H8" s="4"/>
      <c r="I8" s="18"/>
      <c r="J8" s="4"/>
      <c r="K8" s="4"/>
      <c r="L8" s="48"/>
      <c r="M8" s="4"/>
      <c r="N8" s="4"/>
      <c r="O8" s="4"/>
    </row>
    <row r="9" spans="1:15" x14ac:dyDescent="0.25">
      <c r="A9" s="4" t="s">
        <v>14</v>
      </c>
      <c r="B9" s="12">
        <v>4</v>
      </c>
      <c r="C9" s="12">
        <f>IF(G9&gt;0,Stammdaten!$B$3,)</f>
        <v>0</v>
      </c>
      <c r="D9" s="12">
        <f>IF(G9&gt;0,Stammdaten!$B$4,)</f>
        <v>0</v>
      </c>
      <c r="E9" s="12">
        <f>IF(G9&gt;0,Stammdaten!$B$5,)</f>
        <v>0</v>
      </c>
      <c r="F9" s="12">
        <f>IF(G9&gt;0,Stammdaten!$B$6,)</f>
        <v>0</v>
      </c>
      <c r="G9" s="4"/>
      <c r="H9" s="4"/>
      <c r="I9" s="18"/>
      <c r="J9" s="4"/>
      <c r="K9" s="4"/>
      <c r="L9" s="48"/>
      <c r="M9" s="4"/>
      <c r="N9" s="4"/>
      <c r="O9" s="4"/>
    </row>
    <row r="10" spans="1:15" x14ac:dyDescent="0.25">
      <c r="A10" s="4" t="s">
        <v>14</v>
      </c>
      <c r="B10" s="12">
        <v>5</v>
      </c>
      <c r="C10" s="12">
        <f>IF(G10&gt;0,Stammdaten!$B$3,)</f>
        <v>0</v>
      </c>
      <c r="D10" s="12">
        <f>IF(G10&gt;0,Stammdaten!$B$4,)</f>
        <v>0</v>
      </c>
      <c r="E10" s="12">
        <f>IF(G10&gt;0,Stammdaten!$B$5,)</f>
        <v>0</v>
      </c>
      <c r="F10" s="12">
        <f>IF(G10&gt;0,Stammdaten!$B$6,)</f>
        <v>0</v>
      </c>
      <c r="G10" s="4"/>
      <c r="H10" s="4"/>
      <c r="I10" s="18"/>
      <c r="J10" s="4"/>
      <c r="K10" s="4"/>
      <c r="L10" s="48"/>
      <c r="M10" s="4"/>
      <c r="N10" s="4"/>
      <c r="O10" s="4"/>
    </row>
    <row r="11" spans="1:15" x14ac:dyDescent="0.25">
      <c r="A11" s="4" t="s">
        <v>14</v>
      </c>
      <c r="B11" s="12">
        <v>6</v>
      </c>
      <c r="C11" s="12">
        <f>IF(G11&gt;0,Stammdaten!$B$3,)</f>
        <v>0</v>
      </c>
      <c r="D11" s="12">
        <f>IF(G11&gt;0,Stammdaten!$B$4,)</f>
        <v>0</v>
      </c>
      <c r="E11" s="12">
        <f>IF(G11&gt;0,Stammdaten!$B$5,)</f>
        <v>0</v>
      </c>
      <c r="F11" s="12">
        <f>IF(G11&gt;0,Stammdaten!$B$6,)</f>
        <v>0</v>
      </c>
      <c r="G11" s="4"/>
      <c r="H11" s="4"/>
      <c r="I11" s="18"/>
      <c r="J11" s="4"/>
      <c r="K11" s="4"/>
      <c r="L11" s="48"/>
      <c r="M11" s="4"/>
      <c r="N11" s="4"/>
      <c r="O11" s="4"/>
    </row>
    <row r="12" spans="1:15" x14ac:dyDescent="0.25">
      <c r="A12" s="4" t="s">
        <v>14</v>
      </c>
      <c r="B12" s="12">
        <v>7</v>
      </c>
      <c r="C12" s="12">
        <f>IF(G12&gt;0,Stammdaten!$B$3,)</f>
        <v>0</v>
      </c>
      <c r="D12" s="12">
        <f>IF(G12&gt;0,Stammdaten!$B$4,)</f>
        <v>0</v>
      </c>
      <c r="E12" s="12">
        <f>IF(G12&gt;0,Stammdaten!$B$5,)</f>
        <v>0</v>
      </c>
      <c r="F12" s="12">
        <f>IF(G12&gt;0,Stammdaten!$B$6,)</f>
        <v>0</v>
      </c>
      <c r="G12" s="4"/>
      <c r="H12" s="4"/>
      <c r="I12" s="18"/>
      <c r="J12" s="4"/>
      <c r="K12" s="4"/>
      <c r="L12" s="48"/>
      <c r="M12" s="4"/>
      <c r="N12" s="4"/>
      <c r="O12" s="4"/>
    </row>
    <row r="13" spans="1:15" x14ac:dyDescent="0.25">
      <c r="A13" s="4" t="s">
        <v>14</v>
      </c>
      <c r="B13" s="12">
        <v>8</v>
      </c>
      <c r="C13" s="12">
        <f>IF(G13&gt;0,Stammdaten!$B$3,)</f>
        <v>0</v>
      </c>
      <c r="D13" s="12">
        <f>IF(G13&gt;0,Stammdaten!$B$4,)</f>
        <v>0</v>
      </c>
      <c r="E13" s="12">
        <f>IF(G13&gt;0,Stammdaten!$B$5,)</f>
        <v>0</v>
      </c>
      <c r="F13" s="12">
        <f>IF(G13&gt;0,Stammdaten!$B$6,)</f>
        <v>0</v>
      </c>
      <c r="G13" s="4"/>
      <c r="H13" s="4"/>
      <c r="I13" s="18"/>
      <c r="J13" s="4"/>
      <c r="K13" s="4"/>
      <c r="L13" s="48"/>
      <c r="M13" s="4"/>
      <c r="N13" s="4"/>
      <c r="O13" s="4"/>
    </row>
    <row r="14" spans="1:15" x14ac:dyDescent="0.25">
      <c r="A14" s="4" t="s">
        <v>14</v>
      </c>
      <c r="B14" s="12">
        <v>9</v>
      </c>
      <c r="C14" s="12">
        <f>IF(G14&gt;0,Stammdaten!$B$3,)</f>
        <v>0</v>
      </c>
      <c r="D14" s="12">
        <f>IF(G14&gt;0,Stammdaten!$B$4,)</f>
        <v>0</v>
      </c>
      <c r="E14" s="12">
        <f>IF(G14&gt;0,Stammdaten!$B$5,)</f>
        <v>0</v>
      </c>
      <c r="F14" s="12">
        <f>IF(G14&gt;0,Stammdaten!$B$6,)</f>
        <v>0</v>
      </c>
      <c r="G14" s="4"/>
      <c r="H14" s="4"/>
      <c r="I14" s="18"/>
      <c r="J14" s="4"/>
      <c r="K14" s="4"/>
      <c r="L14" s="48"/>
      <c r="M14" s="4"/>
      <c r="N14" s="4"/>
      <c r="O14" s="4"/>
    </row>
    <row r="15" spans="1:15" x14ac:dyDescent="0.25">
      <c r="A15" s="4" t="s">
        <v>14</v>
      </c>
      <c r="B15" s="12">
        <v>10</v>
      </c>
      <c r="C15" s="12">
        <f>IF(G15&gt;0,Stammdaten!$B$3,)</f>
        <v>0</v>
      </c>
      <c r="D15" s="12">
        <f>IF(G15&gt;0,Stammdaten!$B$4,)</f>
        <v>0</v>
      </c>
      <c r="E15" s="12">
        <f>IF(G15&gt;0,Stammdaten!$B$5,)</f>
        <v>0</v>
      </c>
      <c r="F15" s="12">
        <f>IF(G15&gt;0,Stammdaten!$B$6,)</f>
        <v>0</v>
      </c>
      <c r="G15" s="4"/>
      <c r="H15" s="4"/>
      <c r="I15" s="18"/>
      <c r="J15" s="4"/>
      <c r="K15" s="4"/>
      <c r="L15" s="48"/>
      <c r="M15" s="4"/>
      <c r="N15" s="4"/>
      <c r="O15" s="4"/>
    </row>
  </sheetData>
  <sheetProtection password="CC3D" sheet="1" objects="1" scenarios="1"/>
  <protectedRanges>
    <protectedRange sqref="A16:F60 G6:O60" name="Bereich1"/>
  </protectedRanges>
  <mergeCells count="1">
    <mergeCell ref="C2:F2"/>
  </mergeCells>
  <conditionalFormatting sqref="H6:K15">
    <cfRule type="expression" dxfId="5" priority="3">
      <formula>ISBLANK(H6)</formula>
    </cfRule>
  </conditionalFormatting>
  <conditionalFormatting sqref="G6:G15">
    <cfRule type="expression" dxfId="4" priority="2">
      <formula>ISBLANK(G6)</formula>
    </cfRule>
  </conditionalFormatting>
  <conditionalFormatting sqref="L6:N15">
    <cfRule type="expression" dxfId="3" priority="1">
      <formula>ISBLANK(L6)</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r vorgegebenen Liste._x000a__x000a_Falls das nicht ausreicht, schreiben Sie bitte einen Kommentar am Ende der Zeile." promptTitle="Mögliche Eingabe" prompt="17.11.2018_x000a_18.11.2018_x000a__x000a_Bitte klicken Sie auf das graue Kästchen rechts neben der Zelle, um aus der Liste zu wählen.">
          <x14:formula1>
            <xm:f>Anleitung!$A$222:$A$223</xm:f>
          </x14:formula1>
          <xm:sqref>L6:L15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zoomScaleNormal="100" workbookViewId="0">
      <selection activeCell="I14" sqref="I14"/>
    </sheetView>
  </sheetViews>
  <sheetFormatPr baseColWidth="10" defaultRowHeight="15" x14ac:dyDescent="0.25"/>
  <cols>
    <col min="1" max="1" width="13.28515625" bestFit="1" customWidth="1"/>
    <col min="2" max="2" width="7.140625" bestFit="1" customWidth="1"/>
    <col min="3" max="3" width="29.85546875" bestFit="1" customWidth="1"/>
    <col min="4" max="4" width="6.5703125" bestFit="1" customWidth="1"/>
    <col min="5" max="5" width="9.5703125" bestFit="1" customWidth="1"/>
    <col min="6" max="6" width="26.7109375" bestFit="1" customWidth="1"/>
    <col min="7" max="7" width="13.5703125" bestFit="1" customWidth="1"/>
    <col min="8" max="8" width="13.7109375" bestFit="1" customWidth="1"/>
    <col min="11" max="11" width="12.5703125" bestFit="1" customWidth="1"/>
    <col min="12" max="12" width="12.85546875" bestFit="1" customWidth="1"/>
    <col min="15" max="15" width="13.85546875" bestFit="1" customWidth="1"/>
    <col min="16" max="16" width="13.85546875" customWidth="1"/>
    <col min="17" max="17" width="16.42578125" customWidth="1"/>
    <col min="18" max="18" width="18.5703125" bestFit="1" customWidth="1"/>
    <col min="19" max="19" width="16.42578125" customWidth="1"/>
    <col min="20" max="20" width="23" bestFit="1" customWidth="1"/>
    <col min="21" max="21" width="12.5703125" bestFit="1" customWidth="1"/>
    <col min="22" max="22" width="38.7109375" bestFit="1" customWidth="1"/>
    <col min="23" max="23" width="22.85546875" bestFit="1" customWidth="1"/>
    <col min="24" max="24" width="18.85546875" bestFit="1" customWidth="1"/>
    <col min="25" max="25" width="12.5703125" bestFit="1" customWidth="1"/>
    <col min="26" max="26" width="38.7109375" bestFit="1" customWidth="1"/>
    <col min="27" max="27" width="22.85546875" bestFit="1" customWidth="1"/>
    <col min="28" max="28" width="22.7109375" bestFit="1" customWidth="1"/>
    <col min="29" max="29" width="14.140625" bestFit="1" customWidth="1"/>
    <col min="30" max="30" width="40.7109375" bestFit="1" customWidth="1"/>
    <col min="31" max="31" width="20.85546875" bestFit="1" customWidth="1"/>
    <col min="32" max="32" width="55.28515625" bestFit="1" customWidth="1"/>
    <col min="33" max="33" width="16.140625" bestFit="1" customWidth="1"/>
    <col min="34" max="34" width="42.5703125" bestFit="1" customWidth="1"/>
    <col min="35" max="35" width="20.28515625" bestFit="1" customWidth="1"/>
    <col min="36" max="36" width="25.140625" bestFit="1" customWidth="1"/>
    <col min="37" max="37" width="74.28515625" bestFit="1" customWidth="1"/>
  </cols>
  <sheetData>
    <row r="1" spans="1:37" x14ac:dyDescent="0.25">
      <c r="AK1" s="25"/>
    </row>
    <row r="2" spans="1:37" x14ac:dyDescent="0.25">
      <c r="C2" s="61" t="s">
        <v>38</v>
      </c>
      <c r="D2" s="62"/>
      <c r="E2" s="62"/>
      <c r="F2" s="63"/>
      <c r="G2" s="58" t="s">
        <v>83</v>
      </c>
      <c r="H2" s="67" t="s">
        <v>0</v>
      </c>
      <c r="I2" s="67"/>
      <c r="J2" s="67"/>
      <c r="K2" s="67"/>
      <c r="L2" s="67"/>
      <c r="M2" s="67"/>
      <c r="N2" s="67"/>
      <c r="O2" s="67"/>
      <c r="P2" s="67"/>
      <c r="Q2" s="67"/>
      <c r="R2" s="26"/>
      <c r="S2" s="26"/>
      <c r="T2" s="68" t="s">
        <v>84</v>
      </c>
      <c r="U2" s="64" t="s">
        <v>36</v>
      </c>
      <c r="V2" s="65"/>
      <c r="W2" s="66"/>
      <c r="X2" s="58" t="s">
        <v>85</v>
      </c>
      <c r="Y2" s="57" t="s">
        <v>37</v>
      </c>
      <c r="Z2" s="57"/>
      <c r="AA2" s="57"/>
      <c r="AB2" s="60" t="s">
        <v>86</v>
      </c>
      <c r="AC2" s="57" t="s">
        <v>58</v>
      </c>
      <c r="AD2" s="57"/>
      <c r="AE2" s="57"/>
      <c r="AF2" s="57"/>
      <c r="AG2" s="57"/>
      <c r="AH2" s="57"/>
      <c r="AI2" s="57"/>
      <c r="AJ2" s="57"/>
      <c r="AK2" s="25"/>
    </row>
    <row r="3" spans="1:37" ht="15" customHeight="1" x14ac:dyDescent="0.25">
      <c r="A3" s="3"/>
      <c r="B3" s="10" t="s">
        <v>82</v>
      </c>
      <c r="C3" s="10" t="s">
        <v>3</v>
      </c>
      <c r="D3" s="10" t="s">
        <v>8</v>
      </c>
      <c r="E3" s="10" t="s">
        <v>9</v>
      </c>
      <c r="F3" s="10" t="s">
        <v>4</v>
      </c>
      <c r="G3" s="58"/>
      <c r="H3" s="5" t="s">
        <v>13</v>
      </c>
      <c r="I3" s="5" t="s">
        <v>12</v>
      </c>
      <c r="J3" s="5" t="s">
        <v>41</v>
      </c>
      <c r="K3" s="5" t="s">
        <v>16</v>
      </c>
      <c r="L3" s="5" t="s">
        <v>17</v>
      </c>
      <c r="M3" s="5" t="s">
        <v>18</v>
      </c>
      <c r="N3" s="5" t="s">
        <v>19</v>
      </c>
      <c r="O3" s="5" t="s">
        <v>20</v>
      </c>
      <c r="P3" s="7" t="s">
        <v>43</v>
      </c>
      <c r="Q3" s="7" t="s">
        <v>21</v>
      </c>
      <c r="R3" s="7" t="s">
        <v>54</v>
      </c>
      <c r="S3" s="7" t="s">
        <v>55</v>
      </c>
      <c r="T3" s="56"/>
      <c r="U3" s="22" t="s">
        <v>39</v>
      </c>
      <c r="V3" s="22" t="str">
        <f>"Anteil (von "&amp;Wahlstatistik!F5&amp;" abgegebenen Stimmen)"</f>
        <v>Anteil (von  abgegebenen Stimmen)</v>
      </c>
      <c r="W3" s="22" t="s">
        <v>40</v>
      </c>
      <c r="X3" s="59"/>
      <c r="Y3" s="19" t="s">
        <v>39</v>
      </c>
      <c r="Z3" s="19" t="str">
        <f>"Anteil (von "&amp;Wahlstatistik!F5&amp;" abgegebenen Stimmen)"</f>
        <v>Anteil (von  abgegebenen Stimmen)</v>
      </c>
      <c r="AA3" s="19" t="s">
        <v>40</v>
      </c>
      <c r="AB3" s="57"/>
      <c r="AC3" s="19" t="s">
        <v>45</v>
      </c>
      <c r="AD3" s="19" t="s">
        <v>53</v>
      </c>
      <c r="AE3" s="19" t="s">
        <v>50</v>
      </c>
      <c r="AF3" s="19" t="s">
        <v>67</v>
      </c>
      <c r="AG3" s="19" t="s">
        <v>46</v>
      </c>
      <c r="AH3" s="19" t="s">
        <v>48</v>
      </c>
      <c r="AI3" s="19" t="s">
        <v>47</v>
      </c>
      <c r="AJ3" s="19" t="s">
        <v>49</v>
      </c>
      <c r="AK3" s="5" t="s">
        <v>10</v>
      </c>
    </row>
    <row r="4" spans="1:37" x14ac:dyDescent="0.25">
      <c r="A4" s="11" t="s">
        <v>2</v>
      </c>
      <c r="B4" s="12"/>
      <c r="C4" s="6" t="str">
        <f>IF(H4&gt;0,Stammdaten!$C$3,)</f>
        <v>Bad Endorf-St. Jakobus der Ältere</v>
      </c>
      <c r="D4" s="6">
        <f>IF(H4&gt;0,Stammdaten!$C$4,)</f>
        <v>51480</v>
      </c>
      <c r="E4" s="6">
        <f>IF(H4&gt;0,Stammdaten!$C$5,)</f>
        <v>37305005</v>
      </c>
      <c r="F4" s="6" t="str">
        <f>IF(H4&gt;0,Stammdaten!$C$6,)</f>
        <v>Antwort-Mariä Himmelfahrt</v>
      </c>
      <c r="G4" s="6">
        <f>Stammdaten!C7</f>
        <v>4</v>
      </c>
      <c r="H4" s="11" t="s">
        <v>15</v>
      </c>
      <c r="I4" s="11" t="s">
        <v>68</v>
      </c>
      <c r="J4" s="11" t="s">
        <v>42</v>
      </c>
      <c r="K4" s="11" t="s">
        <v>22</v>
      </c>
      <c r="L4" s="11" t="s">
        <v>23</v>
      </c>
      <c r="M4" s="11">
        <v>83093</v>
      </c>
      <c r="N4" s="11" t="s">
        <v>27</v>
      </c>
      <c r="O4" s="13">
        <v>21916</v>
      </c>
      <c r="P4" s="13" t="s">
        <v>44</v>
      </c>
      <c r="Q4" s="11" t="s">
        <v>24</v>
      </c>
      <c r="R4" s="11" t="s">
        <v>56</v>
      </c>
      <c r="S4" s="11" t="s">
        <v>57</v>
      </c>
      <c r="T4" s="11" t="s">
        <v>28</v>
      </c>
      <c r="U4" s="24">
        <v>743</v>
      </c>
      <c r="V4" s="38">
        <f>U4/Wahlstatistik!F4</f>
        <v>0.4209631728045326</v>
      </c>
      <c r="W4" s="24" t="s">
        <v>32</v>
      </c>
      <c r="X4" s="6">
        <f>Stammdaten!C8</f>
        <v>1</v>
      </c>
      <c r="Y4" s="21">
        <f>U4</f>
        <v>743</v>
      </c>
      <c r="Z4" s="40">
        <f>Y4/Wahlstatistik!F4</f>
        <v>0.4209631728045326</v>
      </c>
      <c r="AA4" s="21" t="s">
        <v>32</v>
      </c>
      <c r="AB4" s="27" t="s">
        <v>28</v>
      </c>
      <c r="AC4" s="21" t="s">
        <v>28</v>
      </c>
      <c r="AD4" s="21" t="s">
        <v>77</v>
      </c>
      <c r="AE4" s="21" t="s">
        <v>78</v>
      </c>
      <c r="AF4" s="21" t="s">
        <v>51</v>
      </c>
      <c r="AG4" s="21" t="s">
        <v>51</v>
      </c>
      <c r="AH4" s="21" t="s">
        <v>28</v>
      </c>
      <c r="AI4" s="21" t="s">
        <v>51</v>
      </c>
      <c r="AJ4" s="21" t="s">
        <v>51</v>
      </c>
      <c r="AK4" s="11" t="s">
        <v>52</v>
      </c>
    </row>
    <row r="5" spans="1:37" x14ac:dyDescent="0.25">
      <c r="A5" s="4" t="s">
        <v>14</v>
      </c>
      <c r="B5" s="12">
        <v>1</v>
      </c>
      <c r="C5" s="12">
        <f>IF(H5&gt;0,Stammdaten!$B$3,)</f>
        <v>0</v>
      </c>
      <c r="D5" s="12">
        <f>IF(H5&gt;0,Stammdaten!$B$4,)</f>
        <v>0</v>
      </c>
      <c r="E5" s="12">
        <f>IF(H5&gt;0,Stammdaten!$B$5,)</f>
        <v>0</v>
      </c>
      <c r="F5" s="34">
        <f>IF(H5&gt;0,Stammdaten!$B$6,)</f>
        <v>0</v>
      </c>
      <c r="G5" s="34">
        <f>IF(H5&gt;0,Stammdaten!$B$7,)</f>
        <v>0</v>
      </c>
      <c r="H5" s="18"/>
      <c r="I5" s="35"/>
      <c r="J5" s="4"/>
      <c r="K5" s="4"/>
      <c r="L5" s="4"/>
      <c r="M5" s="4"/>
      <c r="N5" s="4"/>
      <c r="O5" s="4"/>
      <c r="P5" s="4"/>
      <c r="Q5" s="4"/>
      <c r="R5" s="4"/>
      <c r="S5" s="4"/>
      <c r="T5" s="4"/>
      <c r="U5" s="23"/>
      <c r="V5" s="39" t="e">
        <f>U5/Wahlstatistik!$F$5</f>
        <v>#DIV/0!</v>
      </c>
      <c r="W5" s="23"/>
      <c r="X5" s="12">
        <f>IF(H5&gt;0,Stammdaten!$B$8,)</f>
        <v>0</v>
      </c>
      <c r="Y5" s="20">
        <f>U5</f>
        <v>0</v>
      </c>
      <c r="Z5" s="41" t="e">
        <f>Y5/Wahlstatistik!$F$5</f>
        <v>#DIV/0!</v>
      </c>
      <c r="AA5" s="20"/>
      <c r="AB5" s="28"/>
      <c r="AC5" s="20"/>
      <c r="AD5" s="20"/>
      <c r="AE5" s="20"/>
      <c r="AF5" s="20"/>
      <c r="AG5" s="20"/>
      <c r="AH5" s="20"/>
      <c r="AI5" s="20"/>
      <c r="AJ5" s="20"/>
      <c r="AK5" s="4"/>
    </row>
    <row r="6" spans="1:37" x14ac:dyDescent="0.25">
      <c r="A6" s="4" t="s">
        <v>14</v>
      </c>
      <c r="B6" s="12">
        <v>2</v>
      </c>
      <c r="C6" s="12">
        <f>IF(H6&gt;0,Stammdaten!$B$3,)</f>
        <v>0</v>
      </c>
      <c r="D6" s="12">
        <f>IF(H6&gt;0,Stammdaten!$B$4,)</f>
        <v>0</v>
      </c>
      <c r="E6" s="12">
        <f>IF(H6&gt;0,Stammdaten!$B$5,)</f>
        <v>0</v>
      </c>
      <c r="F6" s="12">
        <f>IF(H6&gt;0,Stammdaten!$B$6,)</f>
        <v>0</v>
      </c>
      <c r="G6" s="34">
        <f>IF(H6&gt;0,Stammdaten!$B$7,)</f>
        <v>0</v>
      </c>
      <c r="H6" s="4"/>
      <c r="I6" s="4"/>
      <c r="J6" s="4"/>
      <c r="K6" s="4"/>
      <c r="L6" s="4"/>
      <c r="M6" s="4"/>
      <c r="N6" s="4"/>
      <c r="O6" s="4"/>
      <c r="P6" s="4"/>
      <c r="Q6" s="4"/>
      <c r="R6" s="4"/>
      <c r="S6" s="4"/>
      <c r="T6" s="4"/>
      <c r="U6" s="23"/>
      <c r="V6" s="39" t="e">
        <f>U6/Wahlstatistik!$F$5</f>
        <v>#DIV/0!</v>
      </c>
      <c r="W6" s="23"/>
      <c r="X6" s="12">
        <f>IF(H6&gt;0,Stammdaten!$B$8,)</f>
        <v>0</v>
      </c>
      <c r="Y6" s="20">
        <f t="shared" ref="Y6:Y24" si="0">U6</f>
        <v>0</v>
      </c>
      <c r="Z6" s="41" t="e">
        <f>Y6/Wahlstatistik!$F$5</f>
        <v>#DIV/0!</v>
      </c>
      <c r="AA6" s="20"/>
      <c r="AB6" s="28"/>
      <c r="AC6" s="21"/>
      <c r="AD6" s="21"/>
      <c r="AE6" s="21"/>
      <c r="AF6" s="21"/>
      <c r="AG6" s="20"/>
      <c r="AH6" s="20"/>
      <c r="AI6" s="20"/>
      <c r="AJ6" s="20"/>
      <c r="AK6" s="4"/>
    </row>
    <row r="7" spans="1:37" x14ac:dyDescent="0.25">
      <c r="A7" s="4" t="s">
        <v>14</v>
      </c>
      <c r="B7" s="12">
        <v>3</v>
      </c>
      <c r="C7" s="12">
        <f>IF(H7&gt;0,Stammdaten!$B$3,)</f>
        <v>0</v>
      </c>
      <c r="D7" s="12">
        <f>IF(H7&gt;0,Stammdaten!$B$4,)</f>
        <v>0</v>
      </c>
      <c r="E7" s="12">
        <f>IF(H7&gt;0,Stammdaten!$B$5,)</f>
        <v>0</v>
      </c>
      <c r="F7" s="12">
        <f>IF(H7&gt;0,Stammdaten!$B$6,)</f>
        <v>0</v>
      </c>
      <c r="G7" s="34">
        <f>IF(H7&gt;0,Stammdaten!$B$7,)</f>
        <v>0</v>
      </c>
      <c r="H7" s="4"/>
      <c r="I7" s="4"/>
      <c r="J7" s="4"/>
      <c r="K7" s="4"/>
      <c r="L7" s="4"/>
      <c r="M7" s="4"/>
      <c r="N7" s="4"/>
      <c r="O7" s="4"/>
      <c r="P7" s="4"/>
      <c r="Q7" s="4"/>
      <c r="R7" s="4"/>
      <c r="S7" s="4"/>
      <c r="T7" s="4"/>
      <c r="U7" s="23"/>
      <c r="V7" s="39" t="e">
        <f>U7/Wahlstatistik!$F$5</f>
        <v>#DIV/0!</v>
      </c>
      <c r="W7" s="23"/>
      <c r="X7" s="12">
        <f>IF(H7&gt;0,Stammdaten!$B$8,)</f>
        <v>0</v>
      </c>
      <c r="Y7" s="20">
        <f t="shared" si="0"/>
        <v>0</v>
      </c>
      <c r="Z7" s="41" t="e">
        <f>Y7/Wahlstatistik!$F$5</f>
        <v>#DIV/0!</v>
      </c>
      <c r="AA7" s="20"/>
      <c r="AB7" s="28"/>
      <c r="AC7" s="20"/>
      <c r="AD7" s="20"/>
      <c r="AE7" s="20"/>
      <c r="AF7" s="20"/>
      <c r="AG7" s="20"/>
      <c r="AH7" s="20"/>
      <c r="AI7" s="20"/>
      <c r="AJ7" s="20"/>
      <c r="AK7" s="4"/>
    </row>
    <row r="8" spans="1:37" x14ac:dyDescent="0.25">
      <c r="A8" s="4" t="s">
        <v>14</v>
      </c>
      <c r="B8" s="12">
        <v>4</v>
      </c>
      <c r="C8" s="12">
        <f>IF(H8&gt;0,Stammdaten!$B$3,)</f>
        <v>0</v>
      </c>
      <c r="D8" s="12">
        <f>IF(H8&gt;0,Stammdaten!$B$4,)</f>
        <v>0</v>
      </c>
      <c r="E8" s="12">
        <f>IF(H8&gt;0,Stammdaten!$B$5,)</f>
        <v>0</v>
      </c>
      <c r="F8" s="12">
        <f>IF(H8&gt;0,Stammdaten!$B$6,)</f>
        <v>0</v>
      </c>
      <c r="G8" s="34">
        <f>IF(H8&gt;0,Stammdaten!$B$7,)</f>
        <v>0</v>
      </c>
      <c r="H8" s="4"/>
      <c r="I8" s="4"/>
      <c r="J8" s="4"/>
      <c r="K8" s="4"/>
      <c r="L8" s="4"/>
      <c r="M8" s="4"/>
      <c r="N8" s="4"/>
      <c r="O8" s="4"/>
      <c r="P8" s="4"/>
      <c r="Q8" s="4"/>
      <c r="R8" s="4"/>
      <c r="S8" s="4"/>
      <c r="T8" s="4"/>
      <c r="U8" s="23"/>
      <c r="V8" s="39" t="e">
        <f>U8/Wahlstatistik!$F$5</f>
        <v>#DIV/0!</v>
      </c>
      <c r="W8" s="23"/>
      <c r="X8" s="12">
        <f>IF(H8&gt;0,Stammdaten!$B$8,)</f>
        <v>0</v>
      </c>
      <c r="Y8" s="20">
        <f t="shared" si="0"/>
        <v>0</v>
      </c>
      <c r="Z8" s="41" t="e">
        <f>Y8/Wahlstatistik!$F$5</f>
        <v>#DIV/0!</v>
      </c>
      <c r="AA8" s="20"/>
      <c r="AB8" s="28"/>
      <c r="AC8" s="20"/>
      <c r="AD8" s="20"/>
      <c r="AE8" s="20"/>
      <c r="AF8" s="20"/>
      <c r="AG8" s="20"/>
      <c r="AH8" s="20"/>
      <c r="AI8" s="20"/>
      <c r="AJ8" s="20"/>
      <c r="AK8" s="4"/>
    </row>
    <row r="9" spans="1:37" x14ac:dyDescent="0.25">
      <c r="A9" s="4" t="s">
        <v>14</v>
      </c>
      <c r="B9" s="12">
        <v>5</v>
      </c>
      <c r="C9" s="12">
        <f>IF(H9&gt;0,Stammdaten!$B$3,)</f>
        <v>0</v>
      </c>
      <c r="D9" s="12">
        <f>IF(H9&gt;0,Stammdaten!$B$4,)</f>
        <v>0</v>
      </c>
      <c r="E9" s="12">
        <f>IF(H9&gt;0,Stammdaten!$B$5,)</f>
        <v>0</v>
      </c>
      <c r="F9" s="12">
        <f>IF(H9&gt;0,Stammdaten!$B$6,)</f>
        <v>0</v>
      </c>
      <c r="G9" s="34">
        <f>IF(H9&gt;0,Stammdaten!$B$7,)</f>
        <v>0</v>
      </c>
      <c r="H9" s="4"/>
      <c r="I9" s="4"/>
      <c r="J9" s="4"/>
      <c r="K9" s="4"/>
      <c r="L9" s="4"/>
      <c r="M9" s="4"/>
      <c r="N9" s="4"/>
      <c r="O9" s="4"/>
      <c r="P9" s="4"/>
      <c r="Q9" s="4"/>
      <c r="R9" s="4"/>
      <c r="S9" s="4"/>
      <c r="T9" s="4"/>
      <c r="U9" s="23"/>
      <c r="V9" s="39" t="e">
        <f>U9/Wahlstatistik!$F$5</f>
        <v>#DIV/0!</v>
      </c>
      <c r="W9" s="23"/>
      <c r="X9" s="12">
        <f>IF(H9&gt;0,Stammdaten!$B$8,)</f>
        <v>0</v>
      </c>
      <c r="Y9" s="20">
        <f t="shared" si="0"/>
        <v>0</v>
      </c>
      <c r="Z9" s="41" t="e">
        <f>Y9/Wahlstatistik!$F$5</f>
        <v>#DIV/0!</v>
      </c>
      <c r="AA9" s="20"/>
      <c r="AB9" s="28"/>
      <c r="AC9" s="20"/>
      <c r="AD9" s="20"/>
      <c r="AE9" s="20"/>
      <c r="AF9" s="20"/>
      <c r="AG9" s="20"/>
      <c r="AH9" s="20"/>
      <c r="AI9" s="20"/>
      <c r="AJ9" s="20"/>
      <c r="AK9" s="4"/>
    </row>
    <row r="10" spans="1:37" x14ac:dyDescent="0.25">
      <c r="A10" s="4" t="s">
        <v>14</v>
      </c>
      <c r="B10" s="12">
        <v>6</v>
      </c>
      <c r="C10" s="12">
        <f>IF(H10&gt;0,Stammdaten!$B$3,)</f>
        <v>0</v>
      </c>
      <c r="D10" s="12">
        <f>IF(H10&gt;0,Stammdaten!$B$4,)</f>
        <v>0</v>
      </c>
      <c r="E10" s="12">
        <f>IF(H10&gt;0,Stammdaten!$B$5,)</f>
        <v>0</v>
      </c>
      <c r="F10" s="12">
        <f>IF(H10&gt;0,Stammdaten!$B$6,)</f>
        <v>0</v>
      </c>
      <c r="G10" s="34">
        <f>IF(H10&gt;0,Stammdaten!$B$7,)</f>
        <v>0</v>
      </c>
      <c r="H10" s="4"/>
      <c r="I10" s="4"/>
      <c r="J10" s="4"/>
      <c r="K10" s="4"/>
      <c r="L10" s="4"/>
      <c r="M10" s="4"/>
      <c r="N10" s="4"/>
      <c r="O10" s="4"/>
      <c r="P10" s="4"/>
      <c r="Q10" s="4"/>
      <c r="R10" s="4"/>
      <c r="S10" s="4"/>
      <c r="T10" s="4"/>
      <c r="U10" s="23"/>
      <c r="V10" s="39" t="e">
        <f>U10/Wahlstatistik!$F$5</f>
        <v>#DIV/0!</v>
      </c>
      <c r="W10" s="23"/>
      <c r="X10" s="12">
        <f>IF(H10&gt;0,Stammdaten!$B$8,)</f>
        <v>0</v>
      </c>
      <c r="Y10" s="20">
        <f t="shared" si="0"/>
        <v>0</v>
      </c>
      <c r="Z10" s="41" t="e">
        <f>Y10/Wahlstatistik!$F$5</f>
        <v>#DIV/0!</v>
      </c>
      <c r="AA10" s="20"/>
      <c r="AB10" s="28"/>
      <c r="AC10" s="20"/>
      <c r="AD10" s="20"/>
      <c r="AE10" s="20"/>
      <c r="AF10" s="20"/>
      <c r="AG10" s="20"/>
      <c r="AH10" s="20"/>
      <c r="AI10" s="20"/>
      <c r="AJ10" s="20"/>
      <c r="AK10" s="4"/>
    </row>
    <row r="11" spans="1:37" x14ac:dyDescent="0.25">
      <c r="A11" s="4" t="s">
        <v>14</v>
      </c>
      <c r="B11" s="12">
        <v>7</v>
      </c>
      <c r="C11" s="12">
        <f>IF(H11&gt;0,Stammdaten!$B$3,)</f>
        <v>0</v>
      </c>
      <c r="D11" s="12">
        <f>IF(H11&gt;0,Stammdaten!$B$4,)</f>
        <v>0</v>
      </c>
      <c r="E11" s="12">
        <f>IF(H11&gt;0,Stammdaten!$B$5,)</f>
        <v>0</v>
      </c>
      <c r="F11" s="12">
        <f>IF(H11&gt;0,Stammdaten!$B$6,)</f>
        <v>0</v>
      </c>
      <c r="G11" s="34">
        <f>IF(H11&gt;0,Stammdaten!$B$7,)</f>
        <v>0</v>
      </c>
      <c r="H11" s="4"/>
      <c r="I11" s="4"/>
      <c r="J11" s="4"/>
      <c r="K11" s="4"/>
      <c r="L11" s="4"/>
      <c r="M11" s="4"/>
      <c r="N11" s="4"/>
      <c r="O11" s="4"/>
      <c r="P11" s="4"/>
      <c r="Q11" s="4"/>
      <c r="R11" s="4"/>
      <c r="S11" s="4"/>
      <c r="T11" s="4"/>
      <c r="U11" s="23"/>
      <c r="V11" s="39" t="e">
        <f>U11/Wahlstatistik!$F$5</f>
        <v>#DIV/0!</v>
      </c>
      <c r="W11" s="23"/>
      <c r="X11" s="12">
        <f>IF(H11&gt;0,Stammdaten!$B$8,)</f>
        <v>0</v>
      </c>
      <c r="Y11" s="20">
        <f t="shared" si="0"/>
        <v>0</v>
      </c>
      <c r="Z11" s="41" t="e">
        <f>Y11/Wahlstatistik!$F$5</f>
        <v>#DIV/0!</v>
      </c>
      <c r="AA11" s="20"/>
      <c r="AB11" s="28"/>
      <c r="AC11" s="20"/>
      <c r="AD11" s="20"/>
      <c r="AE11" s="20"/>
      <c r="AF11" s="20"/>
      <c r="AG11" s="20"/>
      <c r="AH11" s="20"/>
      <c r="AI11" s="20"/>
      <c r="AJ11" s="20"/>
      <c r="AK11" s="4"/>
    </row>
    <row r="12" spans="1:37" x14ac:dyDescent="0.25">
      <c r="A12" s="4" t="s">
        <v>14</v>
      </c>
      <c r="B12" s="12">
        <v>8</v>
      </c>
      <c r="C12" s="12">
        <f>IF(H12&gt;0,Stammdaten!$B$3,)</f>
        <v>0</v>
      </c>
      <c r="D12" s="12">
        <f>IF(H12&gt;0,Stammdaten!$B$4,)</f>
        <v>0</v>
      </c>
      <c r="E12" s="12">
        <f>IF(H12&gt;0,Stammdaten!$B$5,)</f>
        <v>0</v>
      </c>
      <c r="F12" s="12">
        <f>IF(H12&gt;0,Stammdaten!$B$6,)</f>
        <v>0</v>
      </c>
      <c r="G12" s="34">
        <f>IF(H12&gt;0,Stammdaten!$B$7,)</f>
        <v>0</v>
      </c>
      <c r="H12" s="4"/>
      <c r="I12" s="4"/>
      <c r="J12" s="4"/>
      <c r="K12" s="4"/>
      <c r="L12" s="4"/>
      <c r="M12" s="4"/>
      <c r="N12" s="4"/>
      <c r="O12" s="4"/>
      <c r="P12" s="4"/>
      <c r="Q12" s="4"/>
      <c r="R12" s="4"/>
      <c r="S12" s="4"/>
      <c r="T12" s="4"/>
      <c r="U12" s="23"/>
      <c r="V12" s="39" t="e">
        <f>U12/Wahlstatistik!$F$5</f>
        <v>#DIV/0!</v>
      </c>
      <c r="W12" s="23"/>
      <c r="X12" s="12">
        <f>IF(H12&gt;0,Stammdaten!$B$8,)</f>
        <v>0</v>
      </c>
      <c r="Y12" s="20">
        <f t="shared" si="0"/>
        <v>0</v>
      </c>
      <c r="Z12" s="41" t="e">
        <f>Y12/Wahlstatistik!$F$5</f>
        <v>#DIV/0!</v>
      </c>
      <c r="AA12" s="20"/>
      <c r="AB12" s="28"/>
      <c r="AC12" s="20"/>
      <c r="AD12" s="20"/>
      <c r="AE12" s="20"/>
      <c r="AF12" s="20"/>
      <c r="AG12" s="20"/>
      <c r="AH12" s="20"/>
      <c r="AI12" s="20"/>
      <c r="AJ12" s="20"/>
      <c r="AK12" s="4"/>
    </row>
    <row r="13" spans="1:37" x14ac:dyDescent="0.25">
      <c r="A13" s="4" t="s">
        <v>14</v>
      </c>
      <c r="B13" s="12">
        <v>9</v>
      </c>
      <c r="C13" s="12">
        <f>IF(H13&gt;0,Stammdaten!$B$3,)</f>
        <v>0</v>
      </c>
      <c r="D13" s="12">
        <f>IF(H13&gt;0,Stammdaten!$B$4,)</f>
        <v>0</v>
      </c>
      <c r="E13" s="12">
        <f>IF(H13&gt;0,Stammdaten!$B$5,)</f>
        <v>0</v>
      </c>
      <c r="F13" s="12">
        <f>IF(H13&gt;0,Stammdaten!$B$6,)</f>
        <v>0</v>
      </c>
      <c r="G13" s="34">
        <f>IF(H13&gt;0,Stammdaten!$B$7,)</f>
        <v>0</v>
      </c>
      <c r="H13" s="4"/>
      <c r="I13" s="4"/>
      <c r="J13" s="4"/>
      <c r="K13" s="4"/>
      <c r="L13" s="4"/>
      <c r="M13" s="4"/>
      <c r="N13" s="4"/>
      <c r="O13" s="4"/>
      <c r="P13" s="4"/>
      <c r="Q13" s="4"/>
      <c r="R13" s="4"/>
      <c r="S13" s="4"/>
      <c r="T13" s="4"/>
      <c r="U13" s="23"/>
      <c r="V13" s="39" t="e">
        <f>U13/Wahlstatistik!$F$5</f>
        <v>#DIV/0!</v>
      </c>
      <c r="W13" s="23"/>
      <c r="X13" s="12">
        <f>IF(H13&gt;0,Stammdaten!$B$8,)</f>
        <v>0</v>
      </c>
      <c r="Y13" s="20">
        <f t="shared" si="0"/>
        <v>0</v>
      </c>
      <c r="Z13" s="41" t="e">
        <f>Y13/Wahlstatistik!$F$5</f>
        <v>#DIV/0!</v>
      </c>
      <c r="AA13" s="20"/>
      <c r="AB13" s="28"/>
      <c r="AC13" s="20"/>
      <c r="AD13" s="20"/>
      <c r="AE13" s="20"/>
      <c r="AF13" s="20"/>
      <c r="AG13" s="20"/>
      <c r="AH13" s="20"/>
      <c r="AI13" s="20"/>
      <c r="AJ13" s="20"/>
      <c r="AK13" s="4"/>
    </row>
    <row r="14" spans="1:37" x14ac:dyDescent="0.25">
      <c r="A14" s="4" t="s">
        <v>14</v>
      </c>
      <c r="B14" s="12">
        <v>10</v>
      </c>
      <c r="C14" s="12">
        <f>IF(H14&gt;0,Stammdaten!$B$3,)</f>
        <v>0</v>
      </c>
      <c r="D14" s="12">
        <f>IF(H14&gt;0,Stammdaten!$B$4,)</f>
        <v>0</v>
      </c>
      <c r="E14" s="12">
        <f>IF(H14&gt;0,Stammdaten!$B$5,)</f>
        <v>0</v>
      </c>
      <c r="F14" s="12">
        <f>IF(H14&gt;0,Stammdaten!$B$6,)</f>
        <v>0</v>
      </c>
      <c r="G14" s="34">
        <f>IF(H14&gt;0,Stammdaten!$B$7,)</f>
        <v>0</v>
      </c>
      <c r="H14" s="4"/>
      <c r="I14" s="4"/>
      <c r="J14" s="4"/>
      <c r="K14" s="4"/>
      <c r="L14" s="4"/>
      <c r="M14" s="4"/>
      <c r="N14" s="4"/>
      <c r="O14" s="4"/>
      <c r="P14" s="4"/>
      <c r="Q14" s="4"/>
      <c r="R14" s="4"/>
      <c r="S14" s="4"/>
      <c r="T14" s="4"/>
      <c r="U14" s="23"/>
      <c r="V14" s="39" t="e">
        <f>U14/Wahlstatistik!$F$5</f>
        <v>#DIV/0!</v>
      </c>
      <c r="W14" s="23"/>
      <c r="X14" s="12">
        <f>IF(H14&gt;0,Stammdaten!$B$8,)</f>
        <v>0</v>
      </c>
      <c r="Y14" s="20">
        <f t="shared" si="0"/>
        <v>0</v>
      </c>
      <c r="Z14" s="41" t="e">
        <f>Y14/Wahlstatistik!$F$5</f>
        <v>#DIV/0!</v>
      </c>
      <c r="AA14" s="20"/>
      <c r="AB14" s="28"/>
      <c r="AC14" s="20"/>
      <c r="AD14" s="20"/>
      <c r="AE14" s="20"/>
      <c r="AF14" s="20"/>
      <c r="AG14" s="20"/>
      <c r="AH14" s="20"/>
      <c r="AI14" s="20"/>
      <c r="AJ14" s="20"/>
      <c r="AK14" s="4"/>
    </row>
    <row r="15" spans="1:37" x14ac:dyDescent="0.25">
      <c r="A15" s="4" t="s">
        <v>14</v>
      </c>
      <c r="B15" s="12">
        <v>11</v>
      </c>
      <c r="C15" s="12">
        <f>IF(H15&gt;0,Stammdaten!$B$3,)</f>
        <v>0</v>
      </c>
      <c r="D15" s="12">
        <f>IF(H15&gt;0,Stammdaten!$B$4,)</f>
        <v>0</v>
      </c>
      <c r="E15" s="12">
        <f>IF(H15&gt;0,Stammdaten!$B$5,)</f>
        <v>0</v>
      </c>
      <c r="F15" s="12">
        <f>IF(H15&gt;0,Stammdaten!$B$6,)</f>
        <v>0</v>
      </c>
      <c r="G15" s="34">
        <f>IF(H15&gt;0,Stammdaten!$B$7,)</f>
        <v>0</v>
      </c>
      <c r="H15" s="4"/>
      <c r="I15" s="4"/>
      <c r="J15" s="4"/>
      <c r="K15" s="4"/>
      <c r="L15" s="4"/>
      <c r="M15" s="4"/>
      <c r="N15" s="4"/>
      <c r="O15" s="4"/>
      <c r="P15" s="4"/>
      <c r="Q15" s="4"/>
      <c r="R15" s="4"/>
      <c r="S15" s="4"/>
      <c r="T15" s="4"/>
      <c r="U15" s="23"/>
      <c r="V15" s="39" t="e">
        <f>U15/Wahlstatistik!$F$5</f>
        <v>#DIV/0!</v>
      </c>
      <c r="W15" s="23"/>
      <c r="X15" s="12">
        <f>IF(H15&gt;0,Stammdaten!$B$8,)</f>
        <v>0</v>
      </c>
      <c r="Y15" s="20">
        <f t="shared" si="0"/>
        <v>0</v>
      </c>
      <c r="Z15" s="41" t="e">
        <f>Y15/Wahlstatistik!$F$5</f>
        <v>#DIV/0!</v>
      </c>
      <c r="AA15" s="20"/>
      <c r="AB15" s="28"/>
      <c r="AC15" s="20"/>
      <c r="AD15" s="20"/>
      <c r="AE15" s="20"/>
      <c r="AF15" s="20"/>
      <c r="AG15" s="20"/>
      <c r="AH15" s="20"/>
      <c r="AI15" s="20"/>
      <c r="AJ15" s="20"/>
      <c r="AK15" s="4"/>
    </row>
    <row r="16" spans="1:37" x14ac:dyDescent="0.25">
      <c r="A16" s="4" t="s">
        <v>14</v>
      </c>
      <c r="B16" s="12">
        <v>12</v>
      </c>
      <c r="C16" s="12">
        <f>IF(H16&gt;0,Stammdaten!$B$3,)</f>
        <v>0</v>
      </c>
      <c r="D16" s="12">
        <f>IF(H16&gt;0,Stammdaten!$B$4,)</f>
        <v>0</v>
      </c>
      <c r="E16" s="12">
        <f>IF(H16&gt;0,Stammdaten!$B$5,)</f>
        <v>0</v>
      </c>
      <c r="F16" s="12">
        <f>IF(H16&gt;0,Stammdaten!$B$6,)</f>
        <v>0</v>
      </c>
      <c r="G16" s="34">
        <f>IF(H16&gt;0,Stammdaten!$B$7,)</f>
        <v>0</v>
      </c>
      <c r="H16" s="4"/>
      <c r="I16" s="4"/>
      <c r="J16" s="4"/>
      <c r="K16" s="4"/>
      <c r="L16" s="4"/>
      <c r="M16" s="4"/>
      <c r="N16" s="4"/>
      <c r="O16" s="4"/>
      <c r="P16" s="4"/>
      <c r="Q16" s="4"/>
      <c r="R16" s="4"/>
      <c r="S16" s="4"/>
      <c r="T16" s="4"/>
      <c r="U16" s="23"/>
      <c r="V16" s="39" t="e">
        <f>U16/Wahlstatistik!$F$5</f>
        <v>#DIV/0!</v>
      </c>
      <c r="W16" s="23"/>
      <c r="X16" s="12">
        <f>IF(H16&gt;0,Stammdaten!$B$8,)</f>
        <v>0</v>
      </c>
      <c r="Y16" s="20">
        <f t="shared" si="0"/>
        <v>0</v>
      </c>
      <c r="Z16" s="41" t="e">
        <f>Y16/Wahlstatistik!$F$5</f>
        <v>#DIV/0!</v>
      </c>
      <c r="AA16" s="20"/>
      <c r="AB16" s="28"/>
      <c r="AC16" s="20"/>
      <c r="AD16" s="20"/>
      <c r="AE16" s="20"/>
      <c r="AF16" s="20"/>
      <c r="AG16" s="20"/>
      <c r="AH16" s="20"/>
      <c r="AI16" s="20"/>
      <c r="AJ16" s="20"/>
      <c r="AK16" s="4"/>
    </row>
    <row r="17" spans="1:37" x14ac:dyDescent="0.25">
      <c r="A17" s="4" t="s">
        <v>14</v>
      </c>
      <c r="B17" s="12">
        <v>13</v>
      </c>
      <c r="C17" s="12">
        <f>IF(H17&gt;0,Stammdaten!$B$3,)</f>
        <v>0</v>
      </c>
      <c r="D17" s="12">
        <f>IF(H17&gt;0,Stammdaten!$B$4,)</f>
        <v>0</v>
      </c>
      <c r="E17" s="12">
        <f>IF(H17&gt;0,Stammdaten!$B$5,)</f>
        <v>0</v>
      </c>
      <c r="F17" s="12">
        <f>IF(H17&gt;0,Stammdaten!$B$6,)</f>
        <v>0</v>
      </c>
      <c r="G17" s="34">
        <f>IF(H17&gt;0,Stammdaten!$B$7,)</f>
        <v>0</v>
      </c>
      <c r="H17" s="4"/>
      <c r="I17" s="4"/>
      <c r="J17" s="4"/>
      <c r="K17" s="4"/>
      <c r="L17" s="4"/>
      <c r="M17" s="4"/>
      <c r="N17" s="4"/>
      <c r="O17" s="4"/>
      <c r="P17" s="4"/>
      <c r="Q17" s="4"/>
      <c r="R17" s="4"/>
      <c r="S17" s="4"/>
      <c r="T17" s="4"/>
      <c r="U17" s="23"/>
      <c r="V17" s="39" t="e">
        <f>U17/Wahlstatistik!$F$5</f>
        <v>#DIV/0!</v>
      </c>
      <c r="W17" s="23"/>
      <c r="X17" s="12">
        <f>IF(H17&gt;0,Stammdaten!$B$8,)</f>
        <v>0</v>
      </c>
      <c r="Y17" s="20">
        <f t="shared" si="0"/>
        <v>0</v>
      </c>
      <c r="Z17" s="41" t="e">
        <f>Y17/Wahlstatistik!$F$5</f>
        <v>#DIV/0!</v>
      </c>
      <c r="AA17" s="20"/>
      <c r="AB17" s="28"/>
      <c r="AC17" s="20"/>
      <c r="AD17" s="20"/>
      <c r="AE17" s="20"/>
      <c r="AF17" s="20"/>
      <c r="AG17" s="20"/>
      <c r="AH17" s="20"/>
      <c r="AI17" s="20"/>
      <c r="AJ17" s="20"/>
      <c r="AK17" s="4"/>
    </row>
    <row r="18" spans="1:37" x14ac:dyDescent="0.25">
      <c r="A18" s="4" t="s">
        <v>14</v>
      </c>
      <c r="B18" s="12">
        <v>14</v>
      </c>
      <c r="C18" s="12">
        <f>IF(H18&gt;0,Stammdaten!$B$3,)</f>
        <v>0</v>
      </c>
      <c r="D18" s="12">
        <f>IF(H18&gt;0,Stammdaten!$B$4,)</f>
        <v>0</v>
      </c>
      <c r="E18" s="12">
        <f>IF(H18&gt;0,Stammdaten!$B$5,)</f>
        <v>0</v>
      </c>
      <c r="F18" s="12">
        <f>IF(H18&gt;0,Stammdaten!$B$6,)</f>
        <v>0</v>
      </c>
      <c r="G18" s="34">
        <f>IF(H18&gt;0,Stammdaten!$B$7,)</f>
        <v>0</v>
      </c>
      <c r="H18" s="4"/>
      <c r="I18" s="4"/>
      <c r="J18" s="4"/>
      <c r="K18" s="4"/>
      <c r="L18" s="4"/>
      <c r="M18" s="4"/>
      <c r="N18" s="4"/>
      <c r="O18" s="4"/>
      <c r="P18" s="4"/>
      <c r="Q18" s="4"/>
      <c r="R18" s="4"/>
      <c r="S18" s="4"/>
      <c r="T18" s="4"/>
      <c r="U18" s="23"/>
      <c r="V18" s="39" t="e">
        <f>U18/Wahlstatistik!$F$5</f>
        <v>#DIV/0!</v>
      </c>
      <c r="W18" s="23"/>
      <c r="X18" s="12">
        <f>IF(H18&gt;0,Stammdaten!$B$8,)</f>
        <v>0</v>
      </c>
      <c r="Y18" s="20">
        <f t="shared" si="0"/>
        <v>0</v>
      </c>
      <c r="Z18" s="41" t="e">
        <f>Y18/Wahlstatistik!$F$5</f>
        <v>#DIV/0!</v>
      </c>
      <c r="AA18" s="20"/>
      <c r="AB18" s="28"/>
      <c r="AC18" s="20"/>
      <c r="AD18" s="20"/>
      <c r="AE18" s="20"/>
      <c r="AF18" s="20"/>
      <c r="AG18" s="20"/>
      <c r="AH18" s="20"/>
      <c r="AI18" s="20"/>
      <c r="AJ18" s="20"/>
      <c r="AK18" s="4"/>
    </row>
    <row r="19" spans="1:37" x14ac:dyDescent="0.25">
      <c r="A19" s="4" t="s">
        <v>14</v>
      </c>
      <c r="B19" s="12">
        <v>15</v>
      </c>
      <c r="C19" s="12">
        <f>IF(H19&gt;0,Stammdaten!$B$3,)</f>
        <v>0</v>
      </c>
      <c r="D19" s="12">
        <f>IF(H19&gt;0,Stammdaten!$B$4,)</f>
        <v>0</v>
      </c>
      <c r="E19" s="12">
        <f>IF(H19&gt;0,Stammdaten!$B$5,)</f>
        <v>0</v>
      </c>
      <c r="F19" s="12">
        <f>IF(H19&gt;0,Stammdaten!$B$6,)</f>
        <v>0</v>
      </c>
      <c r="G19" s="34">
        <f>IF(H19&gt;0,Stammdaten!$B$7,)</f>
        <v>0</v>
      </c>
      <c r="H19" s="4"/>
      <c r="I19" s="4"/>
      <c r="J19" s="4"/>
      <c r="K19" s="4"/>
      <c r="L19" s="4"/>
      <c r="M19" s="4"/>
      <c r="N19" s="4"/>
      <c r="O19" s="4"/>
      <c r="P19" s="4"/>
      <c r="Q19" s="4"/>
      <c r="R19" s="4"/>
      <c r="S19" s="4"/>
      <c r="T19" s="4"/>
      <c r="U19" s="23"/>
      <c r="V19" s="39" t="e">
        <f>U19/Wahlstatistik!$F$5</f>
        <v>#DIV/0!</v>
      </c>
      <c r="W19" s="23"/>
      <c r="X19" s="12">
        <f>IF(H19&gt;0,Stammdaten!$B$8,)</f>
        <v>0</v>
      </c>
      <c r="Y19" s="20">
        <f t="shared" si="0"/>
        <v>0</v>
      </c>
      <c r="Z19" s="41" t="e">
        <f>Y19/Wahlstatistik!$F$5</f>
        <v>#DIV/0!</v>
      </c>
      <c r="AA19" s="20"/>
      <c r="AB19" s="28"/>
      <c r="AC19" s="20"/>
      <c r="AD19" s="20"/>
      <c r="AE19" s="20"/>
      <c r="AF19" s="20"/>
      <c r="AG19" s="20"/>
      <c r="AH19" s="20"/>
      <c r="AI19" s="20"/>
      <c r="AJ19" s="20"/>
      <c r="AK19" s="4"/>
    </row>
    <row r="20" spans="1:37" x14ac:dyDescent="0.25">
      <c r="A20" s="4" t="s">
        <v>14</v>
      </c>
      <c r="B20" s="12">
        <v>16</v>
      </c>
      <c r="C20" s="12">
        <f>IF(H20&gt;0,Stammdaten!$B$3,)</f>
        <v>0</v>
      </c>
      <c r="D20" s="12">
        <f>IF(H20&gt;0,Stammdaten!$B$4,)</f>
        <v>0</v>
      </c>
      <c r="E20" s="12">
        <f>IF(H20&gt;0,Stammdaten!$B$5,)</f>
        <v>0</v>
      </c>
      <c r="F20" s="12">
        <f>IF(H20&gt;0,Stammdaten!$B$6,)</f>
        <v>0</v>
      </c>
      <c r="G20" s="34">
        <f>IF(H20&gt;0,Stammdaten!$B$7,)</f>
        <v>0</v>
      </c>
      <c r="H20" s="4"/>
      <c r="I20" s="4"/>
      <c r="J20" s="4"/>
      <c r="K20" s="4"/>
      <c r="L20" s="4"/>
      <c r="M20" s="4"/>
      <c r="N20" s="4"/>
      <c r="O20" s="4"/>
      <c r="P20" s="4"/>
      <c r="Q20" s="4"/>
      <c r="R20" s="4"/>
      <c r="S20" s="4"/>
      <c r="T20" s="4"/>
      <c r="U20" s="23"/>
      <c r="V20" s="39" t="e">
        <f>U20/Wahlstatistik!$F$5</f>
        <v>#DIV/0!</v>
      </c>
      <c r="W20" s="23"/>
      <c r="X20" s="12">
        <f>IF(H20&gt;0,Stammdaten!$B$8,)</f>
        <v>0</v>
      </c>
      <c r="Y20" s="20">
        <f t="shared" si="0"/>
        <v>0</v>
      </c>
      <c r="Z20" s="41" t="e">
        <f>Y20/Wahlstatistik!$F$5</f>
        <v>#DIV/0!</v>
      </c>
      <c r="AA20" s="20"/>
      <c r="AB20" s="28"/>
      <c r="AC20" s="20"/>
      <c r="AD20" s="20"/>
      <c r="AE20" s="20"/>
      <c r="AF20" s="20"/>
      <c r="AG20" s="20"/>
      <c r="AH20" s="20"/>
      <c r="AI20" s="20"/>
      <c r="AJ20" s="20"/>
      <c r="AK20" s="4"/>
    </row>
    <row r="21" spans="1:37" x14ac:dyDescent="0.25">
      <c r="A21" s="4" t="s">
        <v>14</v>
      </c>
      <c r="B21" s="12">
        <v>17</v>
      </c>
      <c r="C21" s="12">
        <f>IF(H21&gt;0,Stammdaten!$B$3,)</f>
        <v>0</v>
      </c>
      <c r="D21" s="12">
        <f>IF(H21&gt;0,Stammdaten!$B$4,)</f>
        <v>0</v>
      </c>
      <c r="E21" s="12">
        <f>IF(H21&gt;0,Stammdaten!$B$5,)</f>
        <v>0</v>
      </c>
      <c r="F21" s="12">
        <f>IF(H21&gt;0,Stammdaten!$B$6,)</f>
        <v>0</v>
      </c>
      <c r="G21" s="34">
        <f>IF(H21&gt;0,Stammdaten!$B$7,)</f>
        <v>0</v>
      </c>
      <c r="H21" s="4"/>
      <c r="I21" s="4"/>
      <c r="J21" s="4"/>
      <c r="K21" s="4"/>
      <c r="L21" s="4"/>
      <c r="M21" s="4"/>
      <c r="N21" s="4"/>
      <c r="O21" s="4"/>
      <c r="P21" s="4"/>
      <c r="Q21" s="4"/>
      <c r="R21" s="4"/>
      <c r="S21" s="4"/>
      <c r="T21" s="4"/>
      <c r="U21" s="23"/>
      <c r="V21" s="39" t="e">
        <f>U21/Wahlstatistik!$F$5</f>
        <v>#DIV/0!</v>
      </c>
      <c r="W21" s="23"/>
      <c r="X21" s="12">
        <f>IF(H21&gt;0,Stammdaten!$B$8,)</f>
        <v>0</v>
      </c>
      <c r="Y21" s="20">
        <f t="shared" si="0"/>
        <v>0</v>
      </c>
      <c r="Z21" s="41" t="e">
        <f>Y21/Wahlstatistik!$F$5</f>
        <v>#DIV/0!</v>
      </c>
      <c r="AA21" s="20"/>
      <c r="AB21" s="28"/>
      <c r="AC21" s="20"/>
      <c r="AD21" s="20"/>
      <c r="AE21" s="20"/>
      <c r="AF21" s="20"/>
      <c r="AG21" s="20"/>
      <c r="AH21" s="20"/>
      <c r="AI21" s="20"/>
      <c r="AJ21" s="20"/>
      <c r="AK21" s="4"/>
    </row>
    <row r="22" spans="1:37" x14ac:dyDescent="0.25">
      <c r="A22" s="4" t="s">
        <v>14</v>
      </c>
      <c r="B22" s="12">
        <v>18</v>
      </c>
      <c r="C22" s="12">
        <f>IF(H22&gt;0,Stammdaten!$B$3,)</f>
        <v>0</v>
      </c>
      <c r="D22" s="12">
        <f>IF(H22&gt;0,Stammdaten!$B$4,)</f>
        <v>0</v>
      </c>
      <c r="E22" s="12">
        <f>IF(H22&gt;0,Stammdaten!$B$5,)</f>
        <v>0</v>
      </c>
      <c r="F22" s="12">
        <f>IF(H22&gt;0,Stammdaten!$B$6,)</f>
        <v>0</v>
      </c>
      <c r="G22" s="34">
        <f>IF(H22&gt;0,Stammdaten!$B$7,)</f>
        <v>0</v>
      </c>
      <c r="H22" s="4"/>
      <c r="I22" s="4"/>
      <c r="J22" s="4"/>
      <c r="K22" s="4"/>
      <c r="L22" s="4"/>
      <c r="M22" s="4"/>
      <c r="N22" s="4"/>
      <c r="O22" s="4"/>
      <c r="P22" s="4"/>
      <c r="Q22" s="4"/>
      <c r="R22" s="4"/>
      <c r="S22" s="4"/>
      <c r="T22" s="4"/>
      <c r="U22" s="23"/>
      <c r="V22" s="39" t="e">
        <f>U22/Wahlstatistik!$F$5</f>
        <v>#DIV/0!</v>
      </c>
      <c r="W22" s="23"/>
      <c r="X22" s="12">
        <f>IF(H22&gt;0,Stammdaten!$B$8,)</f>
        <v>0</v>
      </c>
      <c r="Y22" s="20">
        <f t="shared" si="0"/>
        <v>0</v>
      </c>
      <c r="Z22" s="41" t="e">
        <f>Y22/Wahlstatistik!$F$5</f>
        <v>#DIV/0!</v>
      </c>
      <c r="AA22" s="20"/>
      <c r="AB22" s="28"/>
      <c r="AC22" s="20"/>
      <c r="AD22" s="20"/>
      <c r="AE22" s="20"/>
      <c r="AF22" s="20"/>
      <c r="AG22" s="20"/>
      <c r="AH22" s="20"/>
      <c r="AI22" s="20"/>
      <c r="AJ22" s="20"/>
      <c r="AK22" s="4"/>
    </row>
    <row r="23" spans="1:37" x14ac:dyDescent="0.25">
      <c r="A23" s="4" t="s">
        <v>14</v>
      </c>
      <c r="B23" s="12">
        <v>19</v>
      </c>
      <c r="C23" s="12">
        <f>IF(H23&gt;0,Stammdaten!$B$3,)</f>
        <v>0</v>
      </c>
      <c r="D23" s="12">
        <f>IF(H23&gt;0,Stammdaten!$B$4,)</f>
        <v>0</v>
      </c>
      <c r="E23" s="12">
        <f>IF(H23&gt;0,Stammdaten!$B$5,)</f>
        <v>0</v>
      </c>
      <c r="F23" s="12">
        <f>IF(H23&gt;0,Stammdaten!$B$6,)</f>
        <v>0</v>
      </c>
      <c r="G23" s="34">
        <f>IF(H23&gt;0,Stammdaten!$B$7,)</f>
        <v>0</v>
      </c>
      <c r="H23" s="4"/>
      <c r="I23" s="4"/>
      <c r="J23" s="4"/>
      <c r="K23" s="4"/>
      <c r="L23" s="4"/>
      <c r="M23" s="4"/>
      <c r="N23" s="4"/>
      <c r="O23" s="4"/>
      <c r="P23" s="4"/>
      <c r="Q23" s="4"/>
      <c r="R23" s="4"/>
      <c r="S23" s="4"/>
      <c r="T23" s="4"/>
      <c r="U23" s="23"/>
      <c r="V23" s="39" t="e">
        <f>U23/Wahlstatistik!$F$5</f>
        <v>#DIV/0!</v>
      </c>
      <c r="W23" s="23"/>
      <c r="X23" s="12">
        <f>IF(H23&gt;0,Stammdaten!$B$8,)</f>
        <v>0</v>
      </c>
      <c r="Y23" s="20">
        <f t="shared" si="0"/>
        <v>0</v>
      </c>
      <c r="Z23" s="41" t="e">
        <f>Y23/Wahlstatistik!$F$5</f>
        <v>#DIV/0!</v>
      </c>
      <c r="AA23" s="20"/>
      <c r="AB23" s="28"/>
      <c r="AC23" s="20"/>
      <c r="AD23" s="20"/>
      <c r="AE23" s="20"/>
      <c r="AF23" s="20"/>
      <c r="AG23" s="20"/>
      <c r="AH23" s="20"/>
      <c r="AI23" s="20"/>
      <c r="AJ23" s="20"/>
      <c r="AK23" s="4"/>
    </row>
    <row r="24" spans="1:37" x14ac:dyDescent="0.25">
      <c r="A24" s="4" t="s">
        <v>14</v>
      </c>
      <c r="B24" s="12">
        <v>20</v>
      </c>
      <c r="C24" s="12">
        <f>IF(H24&gt;0,Stammdaten!$B$3,)</f>
        <v>0</v>
      </c>
      <c r="D24" s="12">
        <f>IF(H24&gt;0,Stammdaten!$B$4,)</f>
        <v>0</v>
      </c>
      <c r="E24" s="12">
        <f>IF(H24&gt;0,Stammdaten!$B$5,)</f>
        <v>0</v>
      </c>
      <c r="F24" s="12">
        <f>IF(H24&gt;0,Stammdaten!$B$6,)</f>
        <v>0</v>
      </c>
      <c r="G24" s="34">
        <f>IF(H24&gt;0,Stammdaten!$B$7,)</f>
        <v>0</v>
      </c>
      <c r="H24" s="4"/>
      <c r="I24" s="4"/>
      <c r="J24" s="4"/>
      <c r="K24" s="4"/>
      <c r="L24" s="4"/>
      <c r="M24" s="4"/>
      <c r="N24" s="4"/>
      <c r="O24" s="4"/>
      <c r="P24" s="4"/>
      <c r="Q24" s="4"/>
      <c r="R24" s="4"/>
      <c r="S24" s="4"/>
      <c r="T24" s="4"/>
      <c r="U24" s="23"/>
      <c r="V24" s="39" t="e">
        <f>U24/Wahlstatistik!$F$5</f>
        <v>#DIV/0!</v>
      </c>
      <c r="W24" s="23"/>
      <c r="X24" s="12">
        <f>IF(H24&gt;0,Stammdaten!$B$8,)</f>
        <v>0</v>
      </c>
      <c r="Y24" s="20">
        <f t="shared" si="0"/>
        <v>0</v>
      </c>
      <c r="Z24" s="41" t="e">
        <f>Y24/Wahlstatistik!$F$5</f>
        <v>#DIV/0!</v>
      </c>
      <c r="AA24" s="20"/>
      <c r="AB24" s="28"/>
      <c r="AC24" s="20"/>
      <c r="AD24" s="20"/>
      <c r="AE24" s="20"/>
      <c r="AF24" s="20"/>
      <c r="AG24" s="20"/>
      <c r="AH24" s="20"/>
      <c r="AI24" s="20"/>
      <c r="AJ24" s="20"/>
      <c r="AK24" s="4"/>
    </row>
    <row r="29" spans="1:37" x14ac:dyDescent="0.25">
      <c r="Z29" s="3"/>
    </row>
    <row r="30" spans="1:37" x14ac:dyDescent="0.25">
      <c r="Z30" s="3"/>
    </row>
  </sheetData>
  <sheetProtection password="CC3D" sheet="1" objects="1" scenarios="1"/>
  <protectedRanges>
    <protectedRange sqref="A25:G100 H5:U100 W5:W100 Y5:Y100 AA5:AK100" name="Bereich1"/>
  </protectedRanges>
  <mergeCells count="9">
    <mergeCell ref="AC2:AJ2"/>
    <mergeCell ref="X2:X3"/>
    <mergeCell ref="AB2:AB3"/>
    <mergeCell ref="C2:F2"/>
    <mergeCell ref="U2:W2"/>
    <mergeCell ref="H2:Q2"/>
    <mergeCell ref="Y2:AA2"/>
    <mergeCell ref="G2:G3"/>
    <mergeCell ref="T2:T3"/>
  </mergeCells>
  <conditionalFormatting sqref="H5:W24 AA5:AJ24 Y5:Y24">
    <cfRule type="expression" dxfId="2" priority="2">
      <formula>ISBLANK(H5)</formula>
    </cfRule>
  </conditionalFormatting>
  <conditionalFormatting sqref="Z5:Z24">
    <cfRule type="expression" dxfId="1" priority="1">
      <formula>ISBLANK(Z5)</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Bitte wählen Sie einen Wert aus der vorgegebenen Liste._x000a__x000a_Falls das nicht ausreicht, schreiben Sie bitte einen Kommentar am Ende der Zeile." promptTitle="Mögliche Eingabe:" prompt="Ja_x000a_Nein_x000a__x000a_Bitte klicken Sie auf das graue Kästchen rechts neben der Zelle, um aus der Liste zu wählen.">
          <x14:formula1>
            <xm:f>Anleitung!$A$219:$A$220</xm:f>
          </x14:formula1>
          <xm:sqref>AC5:AC24</xm:sqref>
        </x14:dataValidation>
        <x14:dataValidation type="list" allowBlank="1" showInputMessage="1" showErrorMessage="1" error="Bitte wählen Sie einen Wert aus der vorgegebenen Liste._x000a__x000a_Falls das nicht ausreicht, schreiben Sie bitte einen Kommentar am Ende der Zeile." promptTitle="Mögliche Eingabe" prompt="Gewählt_x000a_Wiedergewählt_x000a_Berufen_x000a_Ersatzperson_x000a__x000a_Bitte klicken Sie auf das graue Kästchen rechts neben der Zelle, um aus der Liste zu wählen.">
          <x14:formula1>
            <xm:f>Anleitung!$A$210:$A$213</xm:f>
          </x14:formula1>
          <xm:sqref>W5:W24</xm:sqref>
        </x14:dataValidation>
        <x14:dataValidation type="list" allowBlank="1" showInputMessage="1" showErrorMessage="1" error="Bitte wählen Sie einen Wert aus der vorgegebenen Liste._x000a__x000a_Falls das nicht ausreicht, schreiben Sie bitte einen Kommentar am Ende der Zeile." promptTitle="Mögliche Eingabe:" prompt="Gewählt_x000a_Wiedergewählt_x000a_Berufen_x000a_Ersatzperson_x000a_Wahl nicht angenommen_x000a__x000a_Bitte klicken Sie auf das graue Kästchen rechts neben der Zelle, um aus der Liste zu wählen.">
          <x14:formula1>
            <xm:f>Anleitung!$A$210:$A$214</xm:f>
          </x14:formula1>
          <xm:sqref>AA5:AA24</xm:sqref>
        </x14:dataValidation>
        <x14:dataValidation type="list" allowBlank="1" showInputMessage="1" showErrorMessage="1" error="Bitte wählen Sie einen Wert aus der vorgegebenen Liste._x000a__x000a_Falls das nicht ausreicht, schreiben Sie bitte einen Kommentar am Ende der Zeile." promptTitle="Mögliche Eingabe:" prompt="Ja_x000a_Nein_x000a__x000a_Bitte klicken Sie auf das graue Kästchen rechts neben der Zelle, um aus der Liste zu wählen.">
          <x14:formula1>
            <xm:f>Anleitung!$A$219:$A$220</xm:f>
          </x14:formula1>
          <xm:sqref>AF5:AJ24</xm:sqref>
        </x14:dataValidation>
        <x14:dataValidation type="list" allowBlank="1" showInputMessage="1" showErrorMessage="1" error="Bitte wählen Sie einen Wert aus der vorgegebenen Liste._x000a__x000a_Falls das nicht ausreicht, schreiben Sie bitte einen Kommentar am Ende der Zeile." promptTitle="Mögliche Eingabe:" prompt="männlich_x000a_weiblich_x000a__x000a_Bitte klicken Sie auf das graue Kästchen rechts neben der Zelle, um aus der Liste zu wählen.">
          <x14:formula1>
            <xm:f>Anleitung!$A$216:$A$217</xm:f>
          </x14:formula1>
          <xm:sqref>P5:P24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Normal="100" workbookViewId="0"/>
  </sheetViews>
  <sheetFormatPr baseColWidth="10" defaultRowHeight="15" x14ac:dyDescent="0.25"/>
  <cols>
    <col min="1" max="1" width="13.28515625" bestFit="1" customWidth="1"/>
    <col min="2" max="2" width="31.140625" bestFit="1" customWidth="1"/>
    <col min="3" max="3" width="6.5703125" bestFit="1" customWidth="1"/>
    <col min="4" max="4" width="9.5703125" bestFit="1" customWidth="1"/>
    <col min="5" max="5" width="16.140625" bestFit="1" customWidth="1"/>
    <col min="6" max="6" width="23.85546875" bestFit="1" customWidth="1"/>
    <col min="7" max="7" width="15.85546875" bestFit="1" customWidth="1"/>
    <col min="8" max="8" width="15.42578125" bestFit="1" customWidth="1"/>
    <col min="9" max="9" width="15.85546875" bestFit="1" customWidth="1"/>
    <col min="10" max="10" width="18" bestFit="1" customWidth="1"/>
    <col min="11" max="11" width="15.85546875" bestFit="1" customWidth="1"/>
    <col min="12" max="12" width="74.28515625" bestFit="1" customWidth="1"/>
  </cols>
  <sheetData>
    <row r="1" spans="1:12" x14ac:dyDescent="0.25">
      <c r="L1" s="25"/>
    </row>
    <row r="2" spans="1:12" x14ac:dyDescent="0.25">
      <c r="B2" s="69" t="s">
        <v>60</v>
      </c>
      <c r="C2" s="56"/>
      <c r="D2" s="56"/>
      <c r="E2" s="61" t="s">
        <v>1</v>
      </c>
      <c r="F2" s="62"/>
      <c r="G2" s="62"/>
      <c r="H2" s="62"/>
      <c r="I2" s="62"/>
      <c r="J2" s="62"/>
      <c r="K2" s="63"/>
      <c r="L2" s="25"/>
    </row>
    <row r="3" spans="1:12" x14ac:dyDescent="0.25">
      <c r="A3" s="3"/>
      <c r="B3" s="10" t="s">
        <v>3</v>
      </c>
      <c r="C3" s="10" t="s">
        <v>8</v>
      </c>
      <c r="D3" s="10" t="s">
        <v>9</v>
      </c>
      <c r="E3" s="29" t="s">
        <v>61</v>
      </c>
      <c r="F3" s="29" t="s">
        <v>62</v>
      </c>
      <c r="G3" s="10" t="s">
        <v>65</v>
      </c>
      <c r="H3" s="29" t="s">
        <v>63</v>
      </c>
      <c r="I3" s="10" t="s">
        <v>66</v>
      </c>
      <c r="J3" s="29" t="s">
        <v>64</v>
      </c>
      <c r="K3" s="10" t="s">
        <v>66</v>
      </c>
      <c r="L3" s="5" t="s">
        <v>10</v>
      </c>
    </row>
    <row r="4" spans="1:12" x14ac:dyDescent="0.25">
      <c r="A4" s="11" t="s">
        <v>2</v>
      </c>
      <c r="B4" s="6" t="str">
        <f>Stammdaten!$C$3</f>
        <v>Bad Endorf-St. Jakobus der Ältere</v>
      </c>
      <c r="C4" s="6">
        <f>Stammdaten!$C$4</f>
        <v>51480</v>
      </c>
      <c r="D4" s="6">
        <f>Stammdaten!$C$5</f>
        <v>37305005</v>
      </c>
      <c r="E4" s="30">
        <v>3833</v>
      </c>
      <c r="F4" s="30">
        <v>1765</v>
      </c>
      <c r="G4" s="32">
        <f>F4/E4</f>
        <v>0.46047482389773026</v>
      </c>
      <c r="H4" s="30">
        <v>247</v>
      </c>
      <c r="I4" s="32">
        <f>H4/F4</f>
        <v>0.13994334277620396</v>
      </c>
      <c r="J4" s="30">
        <v>85</v>
      </c>
      <c r="K4" s="32">
        <f>J4/F4</f>
        <v>4.8158640226628892E-2</v>
      </c>
      <c r="L4" s="11" t="s">
        <v>52</v>
      </c>
    </row>
    <row r="5" spans="1:12" x14ac:dyDescent="0.25">
      <c r="A5" s="4" t="s">
        <v>14</v>
      </c>
      <c r="B5" s="12">
        <f>Stammdaten!$B$3</f>
        <v>0</v>
      </c>
      <c r="C5" s="12">
        <f>Stammdaten!$B$4</f>
        <v>0</v>
      </c>
      <c r="D5" s="12">
        <f>Stammdaten!$B$5</f>
        <v>0</v>
      </c>
      <c r="E5" s="31"/>
      <c r="F5" s="31"/>
      <c r="G5" s="33" t="str">
        <f>IFERROR(F5/E5,"Eintragung fehlt!")</f>
        <v>Eintragung fehlt!</v>
      </c>
      <c r="H5" s="31"/>
      <c r="I5" s="33" t="str">
        <f>IFERROR(H5/F5,"Eintragung fehlt!")</f>
        <v>Eintragung fehlt!</v>
      </c>
      <c r="J5" s="31"/>
      <c r="K5" s="33" t="str">
        <f>IFERROR(J5/F5,"Eintragung fehlt!")</f>
        <v>Eintragung fehlt!</v>
      </c>
      <c r="L5" s="4"/>
    </row>
  </sheetData>
  <sheetProtection password="CC3D" sheet="1" objects="1" scenarios="1"/>
  <protectedRanges>
    <protectedRange sqref="A6:L25 E5:F5 H5 J5 L5" name="Bereich1"/>
  </protectedRanges>
  <mergeCells count="2">
    <mergeCell ref="B2:D2"/>
    <mergeCell ref="E2:K2"/>
  </mergeCells>
  <conditionalFormatting sqref="E5:F5 H5 J5">
    <cfRule type="expression" dxfId="0" priority="1">
      <formula>ISBLANK(E5)</formula>
    </cfRule>
  </conditionalFormatting>
  <dataValidations count="1">
    <dataValidation type="whole" allowBlank="1" showInputMessage="1" showErrorMessage="1" error="Bitte geben Sie eine ganze Zahl ein._x000a__x000a_(Maximum: 50.000)" sqref="E5:F5 H5 J5">
      <formula1>0</formula1>
      <formula2>50000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Anleitung</vt:lpstr>
      <vt:lpstr>Stammdaten</vt:lpstr>
      <vt:lpstr>Wahllokale</vt:lpstr>
      <vt:lpstr>Personen</vt:lpstr>
      <vt:lpstr>Wahlstatistik</vt:lpstr>
    </vt:vector>
  </TitlesOfParts>
  <Company>Erzbischöfliches Ordinariat München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Rößner Matthias</dc:creator>
  <cp:lastModifiedBy>Rößner Matthias</cp:lastModifiedBy>
  <dcterms:created xsi:type="dcterms:W3CDTF">2018-07-06T11:54:57Z</dcterms:created>
  <dcterms:modified xsi:type="dcterms:W3CDTF">2018-09-14T08:43:32Z</dcterms:modified>
</cp:coreProperties>
</file>